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/>
  <mc:AlternateContent xmlns:mc="http://schemas.openxmlformats.org/markup-compatibility/2006">
    <mc:Choice Requires="x15">
      <x15ac:absPath xmlns:x15ac="http://schemas.microsoft.com/office/spreadsheetml/2010/11/ac" url="Y:\2026\ИСПОЛНЕНИЕ\9 месяцев на сайт\"/>
    </mc:Choice>
  </mc:AlternateContent>
  <xr:revisionPtr revIDLastSave="0" documentId="13_ncr:1_{884D6D89-3129-462E-B67B-39F5D6D98EA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Приложение" sheetId="3" r:id="rId1"/>
  </sheets>
  <definedNames>
    <definedName name="_xlnm._FilterDatabase" localSheetId="0" hidden="1">Приложение!$A$3:$G$48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48" i="3" l="1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1" i="3"/>
  <c r="G19" i="3"/>
  <c r="G18" i="3"/>
  <c r="G17" i="3"/>
  <c r="G16" i="3"/>
  <c r="G15" i="3"/>
  <c r="G14" i="3"/>
  <c r="G11" i="3"/>
  <c r="G9" i="3"/>
  <c r="G8" i="3"/>
  <c r="G7" i="3"/>
  <c r="G6" i="3"/>
  <c r="G5" i="3"/>
  <c r="F47" i="3" l="1"/>
  <c r="D47" i="3"/>
  <c r="C47" i="3"/>
  <c r="F44" i="3"/>
  <c r="D44" i="3"/>
  <c r="C44" i="3"/>
  <c r="F40" i="3"/>
  <c r="D40" i="3"/>
  <c r="C40" i="3"/>
  <c r="F38" i="3"/>
  <c r="D38" i="3"/>
  <c r="C38" i="3"/>
  <c r="F32" i="3"/>
  <c r="D32" i="3"/>
  <c r="C32" i="3"/>
  <c r="F30" i="3"/>
  <c r="D30" i="3"/>
  <c r="C30" i="3"/>
  <c r="F26" i="3"/>
  <c r="D26" i="3"/>
  <c r="C26" i="3"/>
  <c r="F18" i="3"/>
  <c r="D18" i="3"/>
  <c r="C18" i="3"/>
  <c r="F12" i="3"/>
  <c r="D12" i="3"/>
  <c r="C12" i="3"/>
  <c r="F5" i="3"/>
  <c r="D5" i="3"/>
  <c r="C5" i="3"/>
  <c r="E17" i="3"/>
  <c r="E16" i="3"/>
  <c r="E7" i="3"/>
  <c r="E5" i="3" l="1"/>
  <c r="F14" i="3"/>
  <c r="F4" i="3" s="1"/>
  <c r="E48" i="3"/>
  <c r="E46" i="3"/>
  <c r="E45" i="3"/>
  <c r="E43" i="3"/>
  <c r="E42" i="3"/>
  <c r="E41" i="3"/>
  <c r="E39" i="3"/>
  <c r="E37" i="3"/>
  <c r="E36" i="3"/>
  <c r="E35" i="3"/>
  <c r="E34" i="3"/>
  <c r="E33" i="3"/>
  <c r="E31" i="3"/>
  <c r="E29" i="3"/>
  <c r="E28" i="3"/>
  <c r="E27" i="3"/>
  <c r="E25" i="3"/>
  <c r="E24" i="3"/>
  <c r="E23" i="3"/>
  <c r="E22" i="3"/>
  <c r="E21" i="3"/>
  <c r="E20" i="3"/>
  <c r="E19" i="3"/>
  <c r="E15" i="3"/>
  <c r="E13" i="3"/>
  <c r="E11" i="3"/>
  <c r="E10" i="3"/>
  <c r="E9" i="3"/>
  <c r="E8" i="3"/>
  <c r="E6" i="3"/>
  <c r="E26" i="3" l="1"/>
  <c r="E30" i="3" l="1"/>
  <c r="E12" i="3"/>
  <c r="D14" i="3" l="1"/>
  <c r="D4" i="3" s="1"/>
  <c r="E38" i="3"/>
  <c r="E18" i="3"/>
  <c r="C14" i="3"/>
  <c r="C4" i="3" s="1"/>
  <c r="E14" i="3" l="1"/>
  <c r="E32" i="3"/>
  <c r="E40" i="3"/>
  <c r="E44" i="3"/>
  <c r="E47" i="3"/>
  <c r="E4" i="3" l="1"/>
  <c r="G4" i="3"/>
</calcChain>
</file>

<file path=xl/sharedStrings.xml><?xml version="1.0" encoding="utf-8"?>
<sst xmlns="http://schemas.openxmlformats.org/spreadsheetml/2006/main" count="100" uniqueCount="100">
  <si>
    <t>РАСХОДЫ БЮДЖЕТА - ВСЕГО</t>
  </si>
  <si>
    <t>0100</t>
  </si>
  <si>
    <t>Общегосударственные вопросы</t>
  </si>
  <si>
    <t>0102</t>
  </si>
  <si>
    <t>Функционирование высшего должностного лица субъекта Российской Федерации и муниципального образования</t>
  </si>
  <si>
    <t>0103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</si>
  <si>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</si>
  <si>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</si>
  <si>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</si>
  <si>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0106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</si>
  <si>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</si>
  <si>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0111</t>
  </si>
  <si>
    <t>Резервные фонды</t>
  </si>
  <si>
    <t>0113</t>
  </si>
  <si>
    <t>Другие общегосударственные вопросы</t>
  </si>
  <si>
    <t>0200</t>
  </si>
  <si>
    <t>Национальная оборона</t>
  </si>
  <si>
    <t>0204</t>
  </si>
  <si>
    <t>Мобилизационная подготовка экономики</t>
  </si>
  <si>
    <t>0300</t>
  </si>
  <si>
    <t>Национальная безопасность и правоохранительная деятельность</t>
  </si>
  <si>
    <t>0309</t>
  </si>
  <si>
    <t>Защита населения и территории от чрезвычайных ситуаций природного и техногенного характера, гражданская оборона</t>
  </si>
  <si>
    <t>0310</t>
  </si>
  <si>
    <t>Обеспечение пожарной безопасности</t>
  </si>
  <si>
    <t>0314</t>
  </si>
  <si>
    <t>Другие вопросы в области национальной безопасности и правоохранительной деятельности</t>
  </si>
  <si>
    <t>0400</t>
  </si>
  <si>
    <t>Национальная экономика</t>
  </si>
  <si>
    <t>0405</t>
  </si>
  <si>
    <t>Сельское хозяйство и рыболовство</t>
  </si>
  <si>
    <t>0406</t>
  </si>
  <si>
    <t>Водное хозяйство</t>
  </si>
  <si>
    <t>0407</t>
  </si>
  <si>
    <t>Лесное хозяйство</t>
  </si>
  <si>
    <t>0408</t>
  </si>
  <si>
    <t>Транспорт</t>
  </si>
  <si>
    <t>0409</t>
  </si>
  <si>
    <t>Дорожное хозяйство (дорожные фонды)</t>
  </si>
  <si>
    <t>0410</t>
  </si>
  <si>
    <t>Связь и информатика</t>
  </si>
  <si>
    <t>0412</t>
  </si>
  <si>
    <t>Другие вопросы в области национальной экономики</t>
  </si>
  <si>
    <t>0500</t>
  </si>
  <si>
    <t>Жилищно-коммунальное хозяйство</t>
  </si>
  <si>
    <t>0501</t>
  </si>
  <si>
    <t>Жилищное хозяйство</t>
  </si>
  <si>
    <t>0502</t>
  </si>
  <si>
    <t>Коммунальное хозяйство</t>
  </si>
  <si>
    <t>0503</t>
  </si>
  <si>
    <t>Благоустройство</t>
  </si>
  <si>
    <t>0600</t>
  </si>
  <si>
    <t>Охрана окружающей среды</t>
  </si>
  <si>
    <t>0605</t>
  </si>
  <si>
    <t>Другие вопросы в области охраны окружающей среды</t>
  </si>
  <si>
    <t>0700</t>
  </si>
  <si>
    <t>Образование</t>
  </si>
  <si>
    <t>0701</t>
  </si>
  <si>
    <t>Дошкольное образование</t>
  </si>
  <si>
    <t>0702</t>
  </si>
  <si>
    <t>Общее образование</t>
  </si>
  <si>
    <t>0703</t>
  </si>
  <si>
    <t>Дополнительное образование детей</t>
  </si>
  <si>
    <t>0707</t>
  </si>
  <si>
    <t>Молодежная политика</t>
  </si>
  <si>
    <t>0709</t>
  </si>
  <si>
    <t>Другие вопросы в области образования</t>
  </si>
  <si>
    <t>0800</t>
  </si>
  <si>
    <t>Культура, кинематография</t>
  </si>
  <si>
    <t>0801</t>
  </si>
  <si>
    <t>Культура</t>
  </si>
  <si>
    <t>1000</t>
  </si>
  <si>
    <t>Социальная политика</t>
  </si>
  <si>
    <t>1001</t>
  </si>
  <si>
    <t>Пенсионное обеспечение</t>
  </si>
  <si>
    <t>1003</t>
  </si>
  <si>
    <t>Социальное обеспечение населения</t>
  </si>
  <si>
    <t>1004</t>
  </si>
  <si>
    <t>Охрана семьи и детства</t>
  </si>
  <si>
    <t>1100</t>
  </si>
  <si>
    <t>Физическая культура и спорт</t>
  </si>
  <si>
    <t>1101</t>
  </si>
  <si>
    <t>Физическая культура</t>
  </si>
  <si>
    <t>1103</t>
  </si>
  <si>
    <t>Спорт высших достижений</t>
  </si>
  <si>
    <t>1200</t>
  </si>
  <si>
    <t>Средства массовой информации</t>
  </si>
  <si>
    <t>1204</t>
  </si>
  <si>
    <t>Другие вопросы в области средств массовой информации</t>
  </si>
  <si>
    <t>Код</t>
  </si>
  <si>
    <t>Наименование разделов, подразделов</t>
  </si>
  <si>
    <t>* В соответствии с отчетом об исполнении бюджета</t>
  </si>
  <si>
    <t>Утвержденные бюджетные назначения на 2026год *, тыс. руб.</t>
  </si>
  <si>
    <t>% исполнения утвержденных бюджетных назначений на  2026 год</t>
  </si>
  <si>
    <t>Темп роста к соответствующему периоду 2025 года, %</t>
  </si>
  <si>
    <t>Аналитические данные о расходах бюджета муниципального образования по разделам и подразделам классификации расходов бюджетов за отчетный период текущего финансового года в сравнении с соответствующим периодом прошлого года (по состоянию на 01.10.2026</t>
  </si>
  <si>
    <t>Фактически исполнено по состоянию на 01.10.2026, тыс. руб.</t>
  </si>
  <si>
    <t>Фактически исполнено по состоянию на 01.10.2025, тыс. руб.</t>
  </si>
  <si>
    <t>&gt; в 2,6 раза</t>
  </si>
  <si>
    <t>&gt; в 4,1 раза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</si>
</sst>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;[Red]#,##0.0"/>
    <numFmt numFmtId="165" formatCode="#,##0.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8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5" fillId="0" borderId="0" applyProtection="0"/>
    <xf numFmtId="0" fontId="5" fillId="0" borderId="0">
      <alignment horizontal="center" vertical="top" wrapText="1"/>
      <protection locked="0" hidden="1"/>
    </xf>
    <xf numFmtId="49" fontId="7" fillId="0" borderId="0">
      <alignment horizontal="center" wrapText="1"/>
      <protection locked="0" hidden="1"/>
    </xf>
    <xf numFmtId="49" fontId="5" fillId="0" borderId="0">
      <alignment horizontal="left" vertical="center" wrapText="1"/>
      <protection locked="0" hidden="1"/>
    </xf>
    <xf numFmtId="0" fontId="5" fillId="0" borderId="0">
      <alignment horizontal="center" vertical="center" wrapText="1"/>
      <protection locked="0" hidden="1"/>
    </xf>
    <xf numFmtId="49" fontId="6" fillId="0" borderId="0">
      <alignment horizontal="center" vertical="top" wrapText="1"/>
      <protection locked="0" hidden="1"/>
    </xf>
    <xf numFmtId="0" fontId="5" fillId="0" borderId="0" applyProtection="0"/>
    <xf numFmtId="0" fontId="5" fillId="0" borderId="0">
      <alignment horizontal="center" vertical="top" wrapText="1"/>
      <protection locked="0" hidden="1"/>
    </xf>
    <xf numFmtId="49" fontId="7" fillId="0" borderId="0">
      <alignment horizontal="center" wrapText="1"/>
      <protection locked="0" hidden="1"/>
    </xf>
    <xf numFmtId="49" fontId="5" fillId="0" borderId="0">
      <alignment horizontal="left" vertical="center" wrapText="1"/>
      <protection locked="0" hidden="1"/>
    </xf>
    <xf numFmtId="0" fontId="5" fillId="0" borderId="0">
      <alignment horizontal="center" vertical="center" wrapText="1"/>
      <protection locked="0" hidden="1"/>
    </xf>
    <xf numFmtId="49" fontId="6" fillId="0" borderId="0">
      <alignment horizontal="center" vertical="top" wrapText="1"/>
      <protection locked="0" hidden="1"/>
    </xf>
  </cellStyleXfs>
  <cellXfs count="21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8" fillId="0" borderId="0" xfId="0" applyFont="1"/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5" fontId="10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49" fontId="0" fillId="0" borderId="0" xfId="0" applyNumberFormat="1"/>
    <xf numFmtId="49" fontId="4" fillId="0" borderId="0" xfId="0" applyNumberFormat="1" applyFont="1"/>
    <xf numFmtId="4" fontId="3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4" fontId="0" fillId="0" borderId="0" xfId="0" applyNumberFormat="1"/>
    <xf numFmtId="0" fontId="1" fillId="0" borderId="0" xfId="0" applyFont="1" applyAlignment="1">
      <alignment horizontal="center" wrapText="1"/>
    </xf>
    <xf numFmtId="165" fontId="3" fillId="0" borderId="1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 wrapText="1"/>
    </xf>
  </cellXfs>
  <cellStyles count="13">
    <cellStyle name="Денежный [0] 2" xfId="5" xr:uid="{00000000-0005-0000-0000-000000000000}"/>
    <cellStyle name="Денежный [0] 3" xfId="11" xr:uid="{00000000-0005-0000-0000-000001000000}"/>
    <cellStyle name="Денежный 2" xfId="4" xr:uid="{00000000-0005-0000-0000-000002000000}"/>
    <cellStyle name="Денежный 3" xfId="10" xr:uid="{00000000-0005-0000-0000-000003000000}"/>
    <cellStyle name="Обычный" xfId="0" builtinId="0"/>
    <cellStyle name="Обычный 2" xfId="1" xr:uid="{00000000-0005-0000-0000-000005000000}"/>
    <cellStyle name="Обычный 3" xfId="7" xr:uid="{00000000-0005-0000-0000-000006000000}"/>
    <cellStyle name="Процентный 2" xfId="6" xr:uid="{00000000-0005-0000-0000-000007000000}"/>
    <cellStyle name="Процентный 3" xfId="12" xr:uid="{00000000-0005-0000-0000-000008000000}"/>
    <cellStyle name="Финансовый [0] 2" xfId="3" xr:uid="{00000000-0005-0000-0000-000009000000}"/>
    <cellStyle name="Финансовый [0] 3" xfId="9" xr:uid="{00000000-0005-0000-0000-00000A000000}"/>
    <cellStyle name="Финансовый 2" xfId="2" xr:uid="{00000000-0005-0000-0000-00000B000000}"/>
    <cellStyle name="Финансовый 3" xfId="8" xr:uid="{00000000-0005-0000-0000-00000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0"/>
  <sheetViews>
    <sheetView tabSelected="1" view="pageBreakPreview" zoomScaleNormal="100" zoomScaleSheetLayoutView="100" workbookViewId="0">
      <selection activeCell="G51" sqref="G51"/>
    </sheetView>
  </sheetViews>
  <sheetFormatPr defaultColWidth="9.28515625" defaultRowHeight="15" x14ac:dyDescent="0.25"/>
  <cols>
    <col min="1" max="1" width="6.7109375" customWidth="1"/>
    <col min="2" max="2" width="54.28515625" customWidth="1"/>
    <col min="3" max="4" width="15.42578125" style="16" customWidth="1"/>
    <col min="5" max="7" width="15.42578125" customWidth="1"/>
  </cols>
  <sheetData>
    <row r="1" spans="1:7" ht="30" customHeight="1" x14ac:dyDescent="0.25">
      <c r="A1" s="17" t="s">
        <v>95</v>
      </c>
      <c r="B1" s="17"/>
      <c r="C1" s="17"/>
      <c r="D1" s="17"/>
      <c r="E1" s="17"/>
      <c r="F1" s="17"/>
      <c r="G1" s="17"/>
    </row>
    <row r="3" spans="1:7" ht="76.5" customHeight="1" x14ac:dyDescent="0.25">
      <c r="A3" s="1" t="s">
        <v>89</v>
      </c>
      <c r="B3" s="1" t="s">
        <v>90</v>
      </c>
      <c r="C3" s="12" t="s">
        <v>92</v>
      </c>
      <c r="D3" s="12" t="s">
        <v>96</v>
      </c>
      <c r="E3" s="1" t="s">
        <v>93</v>
      </c>
      <c r="F3" s="1" t="s">
        <v>97</v>
      </c>
      <c r="G3" s="1" t="s">
        <v>94</v>
      </c>
    </row>
    <row r="4" spans="1:7" s="5" customFormat="1" ht="15" customHeight="1" x14ac:dyDescent="0.25">
      <c r="A4" s="2"/>
      <c r="B4" s="3" t="s">
        <v>0</v>
      </c>
      <c r="C4" s="12">
        <f>C5+C12+C14+C18+C26+C30+C32+C38+C40+C44+C47</f>
        <v>7968834.7500000009</v>
      </c>
      <c r="D4" s="12">
        <f>D5+D12+D14+D18+D26+D30+D32+D38+D40+D44+D47</f>
        <v>4520513.3899999997</v>
      </c>
      <c r="E4" s="4">
        <f>D4/C4*100</f>
        <v>56.727407855960365</v>
      </c>
      <c r="F4" s="18">
        <f>F5+F12+F14+F18+F26+F30+F32+F38+F40+F44+F47</f>
        <v>4267565.8</v>
      </c>
      <c r="G4" s="4">
        <f>D4/F4*100</f>
        <v>105.92721007371462</v>
      </c>
    </row>
    <row r="5" spans="1:7" s="5" customFormat="1" x14ac:dyDescent="0.25">
      <c r="A5" s="2" t="s">
        <v>1</v>
      </c>
      <c r="B5" s="3" t="s">
        <v>2</v>
      </c>
      <c r="C5" s="13">
        <f>C6+C7+C8+C9+C10+C11</f>
        <v>865811.08000000007</v>
      </c>
      <c r="D5" s="13">
        <f>D6+D7+D8+D9+D10+D11</f>
        <v>535290.52</v>
      </c>
      <c r="E5" s="4">
        <f>D5/C5*100</f>
        <v>61.825325681902797</v>
      </c>
      <c r="F5" s="19">
        <f>F6+F7+F8+F9+F10+F11</f>
        <v>470916</v>
      </c>
      <c r="G5" s="4">
        <f t="shared" ref="G5:G48" si="0">D5/F5*100</f>
        <v>113.67006430021492</v>
      </c>
    </row>
    <row r="6" spans="1:7" ht="24" customHeight="1" x14ac:dyDescent="0.25">
      <c r="A6" s="6" t="s">
        <v>3</v>
      </c>
      <c r="B6" s="7" t="s">
        <v>4</v>
      </c>
      <c r="C6" s="14">
        <v>7497.8</v>
      </c>
      <c r="D6" s="14">
        <v>5809.39</v>
      </c>
      <c r="E6" s="9">
        <f t="shared" ref="E6:E43" si="1">D6/C6*100</f>
        <v>77.481261169943181</v>
      </c>
      <c r="F6" s="8">
        <v>4498</v>
      </c>
      <c r="G6" s="9">
        <f t="shared" si="0"/>
        <v>129.15495775900402</v>
      </c>
    </row>
    <row r="7" spans="1:7" ht="36" customHeight="1" x14ac:dyDescent="0.25">
      <c r="A7" s="6" t="s">
        <v>5</v>
      </c>
      <c r="B7" s="7" t="s">
        <v>6</v>
      </c>
      <c r="C7" s="14">
        <v>16169.4</v>
      </c>
      <c r="D7" s="14">
        <v>9650.7099999999991</v>
      </c>
      <c r="E7" s="9">
        <f t="shared" si="1"/>
        <v>59.685022326122173</v>
      </c>
      <c r="F7" s="8">
        <v>8270.1</v>
      </c>
      <c r="G7" s="9">
        <f t="shared" si="0"/>
        <v>116.6939940266744</v>
      </c>
    </row>
    <row r="8" spans="1:7" ht="36" customHeight="1" x14ac:dyDescent="0.25">
      <c r="A8" s="6" t="s">
        <v>7</v>
      </c>
      <c r="B8" s="7" t="s">
        <v>8</v>
      </c>
      <c r="C8" s="14">
        <v>173337.27</v>
      </c>
      <c r="D8" s="14">
        <v>98941.35</v>
      </c>
      <c r="E8" s="9">
        <f t="shared" si="1"/>
        <v>57.080251696591276</v>
      </c>
      <c r="F8" s="8">
        <v>114871.4</v>
      </c>
      <c r="G8" s="9">
        <f t="shared" si="0"/>
        <v>86.132274874337739</v>
      </c>
    </row>
    <row r="9" spans="1:7" ht="24" customHeight="1" x14ac:dyDescent="0.25">
      <c r="A9" s="6" t="s">
        <v>9</v>
      </c>
      <c r="B9" s="7" t="s">
        <v>10</v>
      </c>
      <c r="C9" s="14">
        <v>38121.32</v>
      </c>
      <c r="D9" s="14">
        <v>21754.080000000002</v>
      </c>
      <c r="E9" s="9">
        <f t="shared" si="1"/>
        <v>57.065390180612852</v>
      </c>
      <c r="F9" s="8">
        <v>20631.099999999999</v>
      </c>
      <c r="G9" s="9">
        <f t="shared" si="0"/>
        <v>105.44314166476825</v>
      </c>
    </row>
    <row r="10" spans="1:7" ht="15" customHeight="1" x14ac:dyDescent="0.25">
      <c r="A10" s="6" t="s">
        <v>11</v>
      </c>
      <c r="B10" s="7" t="s">
        <v>12</v>
      </c>
      <c r="C10" s="14">
        <v>5000</v>
      </c>
      <c r="D10" s="14">
        <v>0</v>
      </c>
      <c r="E10" s="9">
        <f t="shared" si="1"/>
        <v>0</v>
      </c>
      <c r="F10" s="8">
        <v>0</v>
      </c>
      <c r="G10" s="9">
        <v>0</v>
      </c>
    </row>
    <row r="11" spans="1:7" ht="15" customHeight="1" x14ac:dyDescent="0.25">
      <c r="A11" s="6" t="s">
        <v>13</v>
      </c>
      <c r="B11" s="7" t="s">
        <v>14</v>
      </c>
      <c r="C11" s="14">
        <v>625685.29</v>
      </c>
      <c r="D11" s="14">
        <v>399134.99</v>
      </c>
      <c r="E11" s="9">
        <f t="shared" si="1"/>
        <v>63.791653148821823</v>
      </c>
      <c r="F11" s="8">
        <v>322645.40000000002</v>
      </c>
      <c r="G11" s="9">
        <f t="shared" si="0"/>
        <v>123.70701395401886</v>
      </c>
    </row>
    <row r="12" spans="1:7" s="5" customFormat="1" ht="13.5" customHeight="1" x14ac:dyDescent="0.25">
      <c r="A12" s="2" t="s">
        <v>15</v>
      </c>
      <c r="B12" s="3" t="s">
        <v>16</v>
      </c>
      <c r="C12" s="12">
        <f>C13</f>
        <v>84</v>
      </c>
      <c r="D12" s="12">
        <f>D13</f>
        <v>0</v>
      </c>
      <c r="E12" s="4">
        <f t="shared" si="1"/>
        <v>0</v>
      </c>
      <c r="F12" s="18">
        <f>F13</f>
        <v>0</v>
      </c>
      <c r="G12" s="4">
        <v>0</v>
      </c>
    </row>
    <row r="13" spans="1:7" ht="15" customHeight="1" x14ac:dyDescent="0.25">
      <c r="A13" s="6" t="s">
        <v>17</v>
      </c>
      <c r="B13" s="7" t="s">
        <v>18</v>
      </c>
      <c r="C13" s="15">
        <v>84</v>
      </c>
      <c r="D13" s="15">
        <v>0</v>
      </c>
      <c r="E13" s="9">
        <f t="shared" si="1"/>
        <v>0</v>
      </c>
      <c r="F13" s="20">
        <v>0</v>
      </c>
      <c r="G13" s="9">
        <v>0</v>
      </c>
    </row>
    <row r="14" spans="1:7" s="5" customFormat="1" ht="24" x14ac:dyDescent="0.25">
      <c r="A14" s="2" t="s">
        <v>19</v>
      </c>
      <c r="B14" s="3" t="s">
        <v>20</v>
      </c>
      <c r="C14" s="12">
        <f>C15+C16+C17</f>
        <v>97766.399999999994</v>
      </c>
      <c r="D14" s="12">
        <f>D15+D16+D17</f>
        <v>55849.31</v>
      </c>
      <c r="E14" s="4">
        <f t="shared" si="1"/>
        <v>57.125259802958894</v>
      </c>
      <c r="F14" s="18">
        <f>F15+F16+F17</f>
        <v>48934.400000000001</v>
      </c>
      <c r="G14" s="4">
        <f t="shared" si="0"/>
        <v>114.13097943369081</v>
      </c>
    </row>
    <row r="15" spans="1:7" ht="24" customHeight="1" x14ac:dyDescent="0.25">
      <c r="A15" s="6" t="s">
        <v>21</v>
      </c>
      <c r="B15" s="7" t="s">
        <v>22</v>
      </c>
      <c r="C15" s="15">
        <v>4305</v>
      </c>
      <c r="D15" s="15">
        <v>3435.32</v>
      </c>
      <c r="E15" s="9">
        <f t="shared" si="1"/>
        <v>79.79837398373985</v>
      </c>
      <c r="F15" s="20">
        <v>2785.9</v>
      </c>
      <c r="G15" s="9">
        <f t="shared" si="0"/>
        <v>123.31095875659572</v>
      </c>
    </row>
    <row r="16" spans="1:7" ht="15" customHeight="1" x14ac:dyDescent="0.25">
      <c r="A16" s="6" t="s">
        <v>23</v>
      </c>
      <c r="B16" s="7" t="s">
        <v>24</v>
      </c>
      <c r="C16" s="15">
        <v>45571.4</v>
      </c>
      <c r="D16" s="15">
        <v>27861.21</v>
      </c>
      <c r="E16" s="9">
        <f t="shared" si="1"/>
        <v>61.137489741372875</v>
      </c>
      <c r="F16" s="20">
        <v>22293.1</v>
      </c>
      <c r="G16" s="9">
        <f t="shared" si="0"/>
        <v>124.97683139626163</v>
      </c>
    </row>
    <row r="17" spans="1:7" ht="24" customHeight="1" x14ac:dyDescent="0.25">
      <c r="A17" s="6" t="s">
        <v>25</v>
      </c>
      <c r="B17" s="7" t="s">
        <v>26</v>
      </c>
      <c r="C17" s="15">
        <v>47890</v>
      </c>
      <c r="D17" s="15">
        <v>24552.78</v>
      </c>
      <c r="E17" s="9">
        <f t="shared" si="1"/>
        <v>51.269116725830024</v>
      </c>
      <c r="F17" s="20">
        <v>23855.4</v>
      </c>
      <c r="G17" s="9">
        <f t="shared" si="0"/>
        <v>102.92336326366356</v>
      </c>
    </row>
    <row r="18" spans="1:7" s="5" customFormat="1" x14ac:dyDescent="0.25">
      <c r="A18" s="2" t="s">
        <v>27</v>
      </c>
      <c r="B18" s="3" t="s">
        <v>28</v>
      </c>
      <c r="C18" s="12">
        <f>C19+C20+C21+C22+C23+C24+C25</f>
        <v>748256.20000000007</v>
      </c>
      <c r="D18" s="12">
        <f>D19+D20+D21+D22+D23+D24+D25</f>
        <v>349039.32</v>
      </c>
      <c r="E18" s="4">
        <f t="shared" si="1"/>
        <v>46.647033462602778</v>
      </c>
      <c r="F18" s="18">
        <f>F19+F20+F21+F22+F23+F24+F25</f>
        <v>290887.3</v>
      </c>
      <c r="G18" s="4">
        <f t="shared" si="0"/>
        <v>119.99125434489576</v>
      </c>
    </row>
    <row r="19" spans="1:7" ht="15" customHeight="1" x14ac:dyDescent="0.25">
      <c r="A19" s="6" t="s">
        <v>29</v>
      </c>
      <c r="B19" s="7" t="s">
        <v>30</v>
      </c>
      <c r="C19" s="15">
        <v>1061.95</v>
      </c>
      <c r="D19" s="15">
        <v>782.15</v>
      </c>
      <c r="E19" s="9">
        <f t="shared" si="1"/>
        <v>73.652243514289736</v>
      </c>
      <c r="F19" s="20">
        <v>521.6</v>
      </c>
      <c r="G19" s="9">
        <f t="shared" si="0"/>
        <v>149.95207055214723</v>
      </c>
    </row>
    <row r="20" spans="1:7" ht="15" customHeight="1" x14ac:dyDescent="0.25">
      <c r="A20" s="6" t="s">
        <v>31</v>
      </c>
      <c r="B20" s="7" t="s">
        <v>32</v>
      </c>
      <c r="C20" s="15">
        <v>96313.89</v>
      </c>
      <c r="D20" s="15">
        <v>5134.72</v>
      </c>
      <c r="E20" s="9">
        <f t="shared" si="1"/>
        <v>5.331235193594611</v>
      </c>
      <c r="F20" s="20">
        <v>1958.7</v>
      </c>
      <c r="G20" s="9" t="s">
        <v>98</v>
      </c>
    </row>
    <row r="21" spans="1:7" ht="15" customHeight="1" x14ac:dyDescent="0.25">
      <c r="A21" s="6" t="s">
        <v>33</v>
      </c>
      <c r="B21" s="7" t="s">
        <v>34</v>
      </c>
      <c r="C21" s="15">
        <v>160</v>
      </c>
      <c r="D21" s="15">
        <v>155.79</v>
      </c>
      <c r="E21" s="9">
        <f t="shared" si="1"/>
        <v>97.368749999999991</v>
      </c>
      <c r="F21" s="20">
        <v>454.8</v>
      </c>
      <c r="G21" s="9">
        <f t="shared" si="0"/>
        <v>34.254617414248017</v>
      </c>
    </row>
    <row r="22" spans="1:7" ht="15" customHeight="1" x14ac:dyDescent="0.25">
      <c r="A22" s="6" t="s">
        <v>35</v>
      </c>
      <c r="B22" s="7" t="s">
        <v>36</v>
      </c>
      <c r="C22" s="15">
        <v>73862.73</v>
      </c>
      <c r="D22" s="15">
        <v>55861</v>
      </c>
      <c r="E22" s="9">
        <f t="shared" si="1"/>
        <v>75.628128015306245</v>
      </c>
      <c r="F22" s="20">
        <v>13471.2</v>
      </c>
      <c r="G22" s="9" t="s">
        <v>99</v>
      </c>
    </row>
    <row r="23" spans="1:7" ht="15" customHeight="1" x14ac:dyDescent="0.25">
      <c r="A23" s="6" t="s">
        <v>37</v>
      </c>
      <c r="B23" s="7" t="s">
        <v>38</v>
      </c>
      <c r="C23" s="15">
        <v>565268.25</v>
      </c>
      <c r="D23" s="15">
        <v>280090.57</v>
      </c>
      <c r="E23" s="9">
        <f t="shared" si="1"/>
        <v>49.550026912001513</v>
      </c>
      <c r="F23" s="20">
        <v>255226.6</v>
      </c>
      <c r="G23" s="9">
        <f t="shared" si="0"/>
        <v>109.74191953346555</v>
      </c>
    </row>
    <row r="24" spans="1:7" ht="15" customHeight="1" x14ac:dyDescent="0.25">
      <c r="A24" s="6" t="s">
        <v>39</v>
      </c>
      <c r="B24" s="7" t="s">
        <v>40</v>
      </c>
      <c r="C24" s="15">
        <v>10540.5</v>
      </c>
      <c r="D24" s="15">
        <v>6561.51</v>
      </c>
      <c r="E24" s="9">
        <f t="shared" si="1"/>
        <v>62.250462501778856</v>
      </c>
      <c r="F24" s="20">
        <v>6800.8</v>
      </c>
      <c r="G24" s="9">
        <f t="shared" si="0"/>
        <v>96.481443359604754</v>
      </c>
    </row>
    <row r="25" spans="1:7" ht="15" customHeight="1" x14ac:dyDescent="0.25">
      <c r="A25" s="6" t="s">
        <v>41</v>
      </c>
      <c r="B25" s="7" t="s">
        <v>42</v>
      </c>
      <c r="C25" s="15">
        <v>1048.8800000000001</v>
      </c>
      <c r="D25" s="15">
        <v>453.58</v>
      </c>
      <c r="E25" s="9">
        <f t="shared" si="1"/>
        <v>43.24422240866447</v>
      </c>
      <c r="F25" s="20">
        <v>12453.6</v>
      </c>
      <c r="G25" s="9">
        <f t="shared" si="0"/>
        <v>3.6421596967945011</v>
      </c>
    </row>
    <row r="26" spans="1:7" s="5" customFormat="1" x14ac:dyDescent="0.25">
      <c r="A26" s="2" t="s">
        <v>43</v>
      </c>
      <c r="B26" s="3" t="s">
        <v>44</v>
      </c>
      <c r="C26" s="12">
        <f>C27+C28+C29</f>
        <v>3613753.13</v>
      </c>
      <c r="D26" s="12">
        <f>D27+D28+D29</f>
        <v>1858899.85</v>
      </c>
      <c r="E26" s="4">
        <f t="shared" si="1"/>
        <v>51.43959155837522</v>
      </c>
      <c r="F26" s="18">
        <f>F27+F28+F29</f>
        <v>1787714.7999999998</v>
      </c>
      <c r="G26" s="4">
        <f t="shared" si="0"/>
        <v>103.98190192305843</v>
      </c>
    </row>
    <row r="27" spans="1:7" ht="15" customHeight="1" x14ac:dyDescent="0.25">
      <c r="A27" s="6" t="s">
        <v>45</v>
      </c>
      <c r="B27" s="7" t="s">
        <v>46</v>
      </c>
      <c r="C27" s="15">
        <v>408925.36</v>
      </c>
      <c r="D27" s="15">
        <v>319015.27</v>
      </c>
      <c r="E27" s="9">
        <f t="shared" si="1"/>
        <v>78.013080431108506</v>
      </c>
      <c r="F27" s="20">
        <v>228724.6</v>
      </c>
      <c r="G27" s="9">
        <f t="shared" si="0"/>
        <v>139.47571446184625</v>
      </c>
    </row>
    <row r="28" spans="1:7" ht="15" customHeight="1" x14ac:dyDescent="0.25">
      <c r="A28" s="6" t="s">
        <v>47</v>
      </c>
      <c r="B28" s="7" t="s">
        <v>48</v>
      </c>
      <c r="C28" s="15">
        <v>2050887.44</v>
      </c>
      <c r="D28" s="15">
        <v>806351.91</v>
      </c>
      <c r="E28" s="9">
        <f t="shared" si="1"/>
        <v>39.317219183906069</v>
      </c>
      <c r="F28" s="20">
        <v>763002.6</v>
      </c>
      <c r="G28" s="9">
        <f t="shared" si="0"/>
        <v>105.68141052206114</v>
      </c>
    </row>
    <row r="29" spans="1:7" ht="15" customHeight="1" x14ac:dyDescent="0.25">
      <c r="A29" s="6" t="s">
        <v>49</v>
      </c>
      <c r="B29" s="7" t="s">
        <v>50</v>
      </c>
      <c r="C29" s="15">
        <v>1153940.33</v>
      </c>
      <c r="D29" s="15">
        <v>733532.67</v>
      </c>
      <c r="E29" s="9">
        <f t="shared" si="1"/>
        <v>63.567643051352576</v>
      </c>
      <c r="F29" s="20">
        <v>795987.6</v>
      </c>
      <c r="G29" s="9">
        <f t="shared" si="0"/>
        <v>92.153781038800105</v>
      </c>
    </row>
    <row r="30" spans="1:7" s="5" customFormat="1" x14ac:dyDescent="0.25">
      <c r="A30" s="2" t="s">
        <v>51</v>
      </c>
      <c r="B30" s="3" t="s">
        <v>52</v>
      </c>
      <c r="C30" s="12">
        <f>C31</f>
        <v>9230.8700000000008</v>
      </c>
      <c r="D30" s="12">
        <f>D31</f>
        <v>5237.25</v>
      </c>
      <c r="E30" s="4">
        <f t="shared" si="1"/>
        <v>56.736255629209374</v>
      </c>
      <c r="F30" s="18">
        <f>F31</f>
        <v>3686</v>
      </c>
      <c r="G30" s="4">
        <f t="shared" si="0"/>
        <v>142.0849158979924</v>
      </c>
    </row>
    <row r="31" spans="1:7" ht="15" customHeight="1" x14ac:dyDescent="0.25">
      <c r="A31" s="6" t="s">
        <v>53</v>
      </c>
      <c r="B31" s="7" t="s">
        <v>54</v>
      </c>
      <c r="C31" s="15">
        <v>9230.8700000000008</v>
      </c>
      <c r="D31" s="15">
        <v>5237.25</v>
      </c>
      <c r="E31" s="9">
        <f t="shared" si="1"/>
        <v>56.736255629209374</v>
      </c>
      <c r="F31" s="20">
        <v>3686</v>
      </c>
      <c r="G31" s="9">
        <f t="shared" si="0"/>
        <v>142.0849158979924</v>
      </c>
    </row>
    <row r="32" spans="1:7" s="5" customFormat="1" x14ac:dyDescent="0.25">
      <c r="A32" s="2" t="s">
        <v>55</v>
      </c>
      <c r="B32" s="3" t="s">
        <v>56</v>
      </c>
      <c r="C32" s="12">
        <f>SUM(C33:C37)</f>
        <v>2144922.56</v>
      </c>
      <c r="D32" s="12">
        <f>SUM(D33:D37)</f>
        <v>1381313.19</v>
      </c>
      <c r="E32" s="4">
        <f t="shared" si="1"/>
        <v>64.399210291303007</v>
      </c>
      <c r="F32" s="18">
        <f>SUM(F33:F37)</f>
        <v>1299605.6000000001</v>
      </c>
      <c r="G32" s="4">
        <f t="shared" si="0"/>
        <v>106.28710664219973</v>
      </c>
    </row>
    <row r="33" spans="1:7" ht="15" customHeight="1" x14ac:dyDescent="0.25">
      <c r="A33" s="6" t="s">
        <v>57</v>
      </c>
      <c r="B33" s="7" t="s">
        <v>58</v>
      </c>
      <c r="C33" s="15">
        <v>641957.51</v>
      </c>
      <c r="D33" s="15">
        <v>400903.13</v>
      </c>
      <c r="E33" s="9">
        <f t="shared" si="1"/>
        <v>62.450103590189322</v>
      </c>
      <c r="F33" s="20">
        <v>379993</v>
      </c>
      <c r="G33" s="9">
        <f t="shared" si="0"/>
        <v>105.5027671562371</v>
      </c>
    </row>
    <row r="34" spans="1:7" ht="15" customHeight="1" x14ac:dyDescent="0.25">
      <c r="A34" s="6" t="s">
        <v>59</v>
      </c>
      <c r="B34" s="7" t="s">
        <v>60</v>
      </c>
      <c r="C34" s="15">
        <v>1258848.6499999999</v>
      </c>
      <c r="D34" s="15">
        <v>816814.82</v>
      </c>
      <c r="E34" s="9">
        <f t="shared" si="1"/>
        <v>64.885863761302843</v>
      </c>
      <c r="F34" s="20">
        <v>760089.3</v>
      </c>
      <c r="G34" s="9">
        <f t="shared" si="0"/>
        <v>107.46300730716771</v>
      </c>
    </row>
    <row r="35" spans="1:7" ht="15" customHeight="1" x14ac:dyDescent="0.25">
      <c r="A35" s="6" t="s">
        <v>61</v>
      </c>
      <c r="B35" s="7" t="s">
        <v>62</v>
      </c>
      <c r="C35" s="15">
        <v>196871.92</v>
      </c>
      <c r="D35" s="15">
        <v>125221.74</v>
      </c>
      <c r="E35" s="9">
        <f t="shared" si="1"/>
        <v>63.605688408992002</v>
      </c>
      <c r="F35" s="20">
        <v>114550</v>
      </c>
      <c r="G35" s="9">
        <f t="shared" si="0"/>
        <v>109.31622872108251</v>
      </c>
    </row>
    <row r="36" spans="1:7" ht="15" customHeight="1" x14ac:dyDescent="0.25">
      <c r="A36" s="6" t="s">
        <v>63</v>
      </c>
      <c r="B36" s="7" t="s">
        <v>64</v>
      </c>
      <c r="C36" s="15">
        <v>13472</v>
      </c>
      <c r="D36" s="15">
        <v>11251.12</v>
      </c>
      <c r="E36" s="9">
        <f t="shared" si="1"/>
        <v>83.514845605700714</v>
      </c>
      <c r="F36" s="20">
        <v>12581.6</v>
      </c>
      <c r="G36" s="9">
        <f t="shared" si="0"/>
        <v>89.425192344375915</v>
      </c>
    </row>
    <row r="37" spans="1:7" ht="15" customHeight="1" x14ac:dyDescent="0.25">
      <c r="A37" s="6" t="s">
        <v>65</v>
      </c>
      <c r="B37" s="7" t="s">
        <v>66</v>
      </c>
      <c r="C37" s="15">
        <v>33772.480000000003</v>
      </c>
      <c r="D37" s="15">
        <v>27122.38</v>
      </c>
      <c r="E37" s="9">
        <f t="shared" si="1"/>
        <v>80.30911558760269</v>
      </c>
      <c r="F37" s="20">
        <v>32391.7</v>
      </c>
      <c r="G37" s="9">
        <f t="shared" si="0"/>
        <v>83.732499374839847</v>
      </c>
    </row>
    <row r="38" spans="1:7" s="5" customFormat="1" x14ac:dyDescent="0.25">
      <c r="A38" s="2" t="s">
        <v>67</v>
      </c>
      <c r="B38" s="3" t="s">
        <v>68</v>
      </c>
      <c r="C38" s="12">
        <f>C39</f>
        <v>282444.74</v>
      </c>
      <c r="D38" s="12">
        <f>D39</f>
        <v>204531.29</v>
      </c>
      <c r="E38" s="4">
        <f t="shared" si="1"/>
        <v>72.414621706178707</v>
      </c>
      <c r="F38" s="18">
        <f>F39</f>
        <v>215755</v>
      </c>
      <c r="G38" s="4">
        <f t="shared" si="0"/>
        <v>94.797937475377168</v>
      </c>
    </row>
    <row r="39" spans="1:7" ht="15" customHeight="1" x14ac:dyDescent="0.25">
      <c r="A39" s="6" t="s">
        <v>69</v>
      </c>
      <c r="B39" s="7" t="s">
        <v>70</v>
      </c>
      <c r="C39" s="15">
        <v>282444.74</v>
      </c>
      <c r="D39" s="15">
        <v>204531.29</v>
      </c>
      <c r="E39" s="9">
        <f t="shared" si="1"/>
        <v>72.414621706178707</v>
      </c>
      <c r="F39" s="20">
        <v>215755</v>
      </c>
      <c r="G39" s="9">
        <f t="shared" si="0"/>
        <v>94.797937475377168</v>
      </c>
    </row>
    <row r="40" spans="1:7" s="5" customFormat="1" x14ac:dyDescent="0.25">
      <c r="A40" s="2" t="s">
        <v>71</v>
      </c>
      <c r="B40" s="3" t="s">
        <v>72</v>
      </c>
      <c r="C40" s="12">
        <f>SUM(C41:C43)</f>
        <v>37604.910000000003</v>
      </c>
      <c r="D40" s="12">
        <f>SUM(D41:D43)</f>
        <v>21836.93</v>
      </c>
      <c r="E40" s="4">
        <f t="shared" si="1"/>
        <v>58.069358496004909</v>
      </c>
      <c r="F40" s="18">
        <f>SUM(F41:F43)</f>
        <v>34300.300000000003</v>
      </c>
      <c r="G40" s="4">
        <f t="shared" si="0"/>
        <v>63.663962122780262</v>
      </c>
    </row>
    <row r="41" spans="1:7" ht="15" customHeight="1" x14ac:dyDescent="0.25">
      <c r="A41" s="6" t="s">
        <v>73</v>
      </c>
      <c r="B41" s="7" t="s">
        <v>74</v>
      </c>
      <c r="C41" s="15">
        <v>13325</v>
      </c>
      <c r="D41" s="15">
        <v>8226.2999999999993</v>
      </c>
      <c r="E41" s="9">
        <f t="shared" si="1"/>
        <v>61.735834896810502</v>
      </c>
      <c r="F41" s="20">
        <v>8565.5</v>
      </c>
      <c r="G41" s="9">
        <f t="shared" si="0"/>
        <v>96.039927616601474</v>
      </c>
    </row>
    <row r="42" spans="1:7" ht="15" customHeight="1" x14ac:dyDescent="0.25">
      <c r="A42" s="6" t="s">
        <v>75</v>
      </c>
      <c r="B42" s="7" t="s">
        <v>76</v>
      </c>
      <c r="C42" s="15">
        <v>6628.91</v>
      </c>
      <c r="D42" s="15">
        <v>4211.5</v>
      </c>
      <c r="E42" s="9">
        <f t="shared" si="1"/>
        <v>63.532315267517589</v>
      </c>
      <c r="F42" s="20">
        <v>2950.3</v>
      </c>
      <c r="G42" s="9">
        <f t="shared" si="0"/>
        <v>142.74819509880351</v>
      </c>
    </row>
    <row r="43" spans="1:7" ht="15" customHeight="1" x14ac:dyDescent="0.25">
      <c r="A43" s="6" t="s">
        <v>77</v>
      </c>
      <c r="B43" s="7" t="s">
        <v>78</v>
      </c>
      <c r="C43" s="15">
        <v>17651</v>
      </c>
      <c r="D43" s="15">
        <v>9399.1299999999992</v>
      </c>
      <c r="E43" s="9">
        <f t="shared" si="1"/>
        <v>53.24984420146167</v>
      </c>
      <c r="F43" s="20">
        <v>22784.5</v>
      </c>
      <c r="G43" s="9">
        <f t="shared" si="0"/>
        <v>41.252298711843579</v>
      </c>
    </row>
    <row r="44" spans="1:7" s="5" customFormat="1" x14ac:dyDescent="0.25">
      <c r="A44" s="2" t="s">
        <v>79</v>
      </c>
      <c r="B44" s="3" t="s">
        <v>80</v>
      </c>
      <c r="C44" s="12">
        <f>SUM(C45:C46)</f>
        <v>162210.85999999999</v>
      </c>
      <c r="D44" s="12">
        <f>SUM(D45:D46)</f>
        <v>105007.37</v>
      </c>
      <c r="E44" s="4">
        <f t="shared" ref="E44:E48" si="2">D44/C44*100</f>
        <v>64.735104665618564</v>
      </c>
      <c r="F44" s="18">
        <f>SUM(F45:F46)</f>
        <v>109484.2</v>
      </c>
      <c r="G44" s="4">
        <f t="shared" si="0"/>
        <v>95.910980762520978</v>
      </c>
    </row>
    <row r="45" spans="1:7" ht="15" customHeight="1" x14ac:dyDescent="0.25">
      <c r="A45" s="6" t="s">
        <v>81</v>
      </c>
      <c r="B45" s="7" t="s">
        <v>82</v>
      </c>
      <c r="C45" s="15">
        <v>82234.23</v>
      </c>
      <c r="D45" s="15">
        <v>58771.68</v>
      </c>
      <c r="E45" s="9">
        <f t="shared" si="2"/>
        <v>71.46863295248221</v>
      </c>
      <c r="F45" s="20">
        <v>56864.6</v>
      </c>
      <c r="G45" s="9">
        <f t="shared" si="0"/>
        <v>103.35372094413748</v>
      </c>
    </row>
    <row r="46" spans="1:7" ht="15" customHeight="1" x14ac:dyDescent="0.25">
      <c r="A46" s="6" t="s">
        <v>83</v>
      </c>
      <c r="B46" s="7" t="s">
        <v>84</v>
      </c>
      <c r="C46" s="15">
        <v>79976.63</v>
      </c>
      <c r="D46" s="15">
        <v>46235.69</v>
      </c>
      <c r="E46" s="9">
        <f t="shared" si="2"/>
        <v>57.811500684637494</v>
      </c>
      <c r="F46" s="20">
        <v>52619.6</v>
      </c>
      <c r="G46" s="9">
        <f t="shared" si="0"/>
        <v>87.8678097134908</v>
      </c>
    </row>
    <row r="47" spans="1:7" s="5" customFormat="1" x14ac:dyDescent="0.25">
      <c r="A47" s="2" t="s">
        <v>85</v>
      </c>
      <c r="B47" s="3" t="s">
        <v>86</v>
      </c>
      <c r="C47" s="12">
        <f>C48</f>
        <v>6750</v>
      </c>
      <c r="D47" s="12">
        <f>D48</f>
        <v>3508.36</v>
      </c>
      <c r="E47" s="4">
        <f t="shared" si="2"/>
        <v>51.975703703703701</v>
      </c>
      <c r="F47" s="18">
        <f>F48</f>
        <v>6282.2</v>
      </c>
      <c r="G47" s="4">
        <f t="shared" si="0"/>
        <v>55.846041195759454</v>
      </c>
    </row>
    <row r="48" spans="1:7" ht="15" customHeight="1" x14ac:dyDescent="0.25">
      <c r="A48" s="6" t="s">
        <v>87</v>
      </c>
      <c r="B48" s="7" t="s">
        <v>88</v>
      </c>
      <c r="C48" s="15">
        <v>6750</v>
      </c>
      <c r="D48" s="15">
        <v>3508.36</v>
      </c>
      <c r="E48" s="9">
        <f t="shared" si="2"/>
        <v>51.975703703703701</v>
      </c>
      <c r="F48" s="20">
        <v>6282.2</v>
      </c>
      <c r="G48" s="9">
        <f t="shared" si="0"/>
        <v>55.846041195759454</v>
      </c>
    </row>
    <row r="49" spans="1:1" x14ac:dyDescent="0.25">
      <c r="A49" s="10"/>
    </row>
    <row r="50" spans="1:1" x14ac:dyDescent="0.25">
      <c r="A50" s="11" t="s">
        <v>91</v>
      </c>
    </row>
  </sheetData>
  <autoFilter ref="A3:G48" xr:uid="{00000000-0009-0000-0000-000000000000}"/>
  <mergeCells count="1">
    <mergeCell ref="A1:G1"/>
  </mergeCells>
  <pageMargins left="0.7" right="0.7" top="0.75" bottom="0.75" header="0.3" footer="0.3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KovalevAM</dc:creator>
  <cp:lastModifiedBy>Пользователь</cp:lastModifiedBy>
  <cp:lastPrinted>2026-10-08T08:41:24Z</cp:lastPrinted>
  <dcterms:created xsi:type="dcterms:W3CDTF">2017-12-11T14:03:53Z</dcterms:created>
  <dcterms:modified xsi:type="dcterms:W3CDTF">2026-10-08T08:41:31Z</dcterms:modified>
</cp:coreProperties>
</file>