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НА САЙТ\"/>
    </mc:Choice>
  </mc:AlternateContent>
  <xr:revisionPtr revIDLastSave="0" documentId="13_ncr:1_{0A62DBF8-388E-4080-B0CA-AC43E6087E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ложение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7" i="3" l="1"/>
  <c r="G36" i="3"/>
  <c r="G35" i="3"/>
  <c r="G34" i="3"/>
  <c r="G33" i="3"/>
  <c r="G31" i="3"/>
  <c r="G30" i="3"/>
  <c r="G29" i="3"/>
  <c r="G27" i="3"/>
  <c r="G26" i="3"/>
  <c r="G25" i="3"/>
  <c r="G24" i="3"/>
  <c r="G23" i="3"/>
  <c r="G21" i="3"/>
  <c r="G19" i="3"/>
  <c r="G16" i="3"/>
  <c r="G13" i="3"/>
  <c r="G12" i="3"/>
  <c r="G10" i="3"/>
  <c r="G9" i="3"/>
  <c r="G8" i="3"/>
  <c r="G7" i="3"/>
  <c r="G6" i="3"/>
  <c r="G5" i="3"/>
  <c r="F12" i="3" l="1"/>
  <c r="E36" i="3" l="1"/>
  <c r="E35" i="3"/>
  <c r="E34" i="3"/>
  <c r="E33" i="3"/>
  <c r="E31" i="3"/>
  <c r="E30" i="3"/>
  <c r="E29" i="3"/>
  <c r="E28" i="3"/>
  <c r="E27" i="3"/>
  <c r="E26" i="3"/>
  <c r="E25" i="3"/>
  <c r="E24" i="3"/>
  <c r="E23" i="3"/>
  <c r="E21" i="3"/>
  <c r="E20" i="3"/>
  <c r="E19" i="3"/>
  <c r="E18" i="3"/>
  <c r="E16" i="3"/>
  <c r="E13" i="3"/>
  <c r="E12" i="3"/>
  <c r="E10" i="3"/>
  <c r="E9" i="3"/>
  <c r="E8" i="3"/>
  <c r="E7" i="3"/>
  <c r="E6" i="3"/>
  <c r="E5" i="3"/>
  <c r="D9" i="3"/>
  <c r="C9" i="3"/>
  <c r="D12" i="3" l="1"/>
  <c r="F31" i="3" l="1"/>
  <c r="F30" i="3" s="1"/>
  <c r="F23" i="3"/>
  <c r="F18" i="3"/>
  <c r="F9" i="3"/>
  <c r="F7" i="3"/>
  <c r="D7" i="3"/>
  <c r="D31" i="3"/>
  <c r="D23" i="3"/>
  <c r="C18" i="3"/>
  <c r="C12" i="3"/>
  <c r="C23" i="3"/>
  <c r="C7" i="3"/>
  <c r="C31" i="3"/>
  <c r="F6" i="3" l="1"/>
  <c r="F5" i="3" s="1"/>
  <c r="F4" i="3" s="1"/>
  <c r="D18" i="3"/>
  <c r="D6" i="3" l="1"/>
  <c r="D5" i="3" s="1"/>
  <c r="D4" i="3" s="1"/>
  <c r="C6" i="3"/>
  <c r="C5" i="3" s="1"/>
  <c r="C4" i="3" s="1"/>
  <c r="G4" i="3" l="1"/>
  <c r="E4" i="3" l="1"/>
</calcChain>
</file>

<file path=xl/sharedStrings.xml><?xml version="1.0" encoding="utf-8"?>
<sst xmlns="http://schemas.openxmlformats.org/spreadsheetml/2006/main" count="82" uniqueCount="82">
  <si>
    <t>Код бюджетной классификации (без указания кода главного администратора доходов бюджета)</t>
  </si>
  <si>
    <t>Наименование доходов</t>
  </si>
  <si>
    <t>Темп роста к соответствующему периоду прошлого года, %</t>
  </si>
  <si>
    <t>ДОХОДЫ БЮДЖЕТА - ВСЕГО</t>
  </si>
  <si>
    <t>НАЛОГОВЫЕ И НЕНАЛОГОВЫЕ ДОХОДЫ</t>
  </si>
  <si>
    <t>НАЛОГОВЫЕ ДОХОДЫ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</si>
  <si>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</si>
  <si>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</si>
  <si>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</si>
  <si>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</si>
  <si>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</si>
  <si>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</si>
  <si>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</si>
  <si>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</si>
  <si>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</si>
  <si>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НЕНАЛОГОВЫЕ ДОХОДЫ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</si>
  <si>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</si>
  <si>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</si>
  <si>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</si>
  <si>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</si>
  <si>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</si>
  <si>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</si>
  <si>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</si>
  <si>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</si>
  <si>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</si>
  <si>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</si>
  <si>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</si>
  <si>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</si>
  <si>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</si>
  <si>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</si>
  <si>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</si>
  <si>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Налог на имущество физических лиц</t>
  </si>
  <si>
    <t>Земельный налог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</si>
  <si>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</si>
  <si>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</si>
  <si>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</si>
  <si>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1 05 07 000 01 0000 110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</si>
  <si>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</si>
  <si>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Cведения об исполнении бюджета городского округа Кашира Московской области по доходам в разрезе видов доходов в сравнении с запланированными значениями на соответствующий период и в сравнении с соответствующим периодом прошлого года (по состоянию на 01.07.2026)</t>
  </si>
  <si>
    <t>План по решению о бюджете на 2026 год, 
тыс. руб.</t>
  </si>
  <si>
    <t>Фактически исполнено по состоянию на 01.07.2026, 
тыс. руб.</t>
  </si>
  <si>
    <t>Фактически исполнено по состоянию на 01.07.2025, 
тыс. руб.</t>
  </si>
  <si>
    <t>1 05 02 010 02 0000 110</t>
  </si>
  <si>
    <t>1 05 03 000 01 0000 110</t>
  </si>
  <si>
    <t>1 05 04 000 02 0000 110</t>
  </si>
  <si>
    <t>&gt; в 9 раз</t>
  </si>
  <si>
    <t>2 02 20 000 00 0000 150</t>
  </si>
  <si>
    <t>2 02 30 000 00 0000 150</t>
  </si>
  <si>
    <t>2 02 40 000 00 0000 150</t>
  </si>
  <si>
    <t>2 07 00 000 00 0000 150</t>
  </si>
  <si>
    <t>2 18 00 000 00 0000 150</t>
  </si>
  <si>
    <t>1 03 03 000 01 1000 110</t>
  </si>
  <si>
    <t>Туристический налог</t>
  </si>
  <si>
    <t>1 00 00 000 00 0000 000</t>
  </si>
  <si>
    <t>1 01 00 000 00 0000 000</t>
  </si>
  <si>
    <t>1 01 02 000 01 0000 110</t>
  </si>
  <si>
    <t>1 03 00 000 00 0000 000</t>
  </si>
  <si>
    <t>1 03 02 000 01 0000 110</t>
  </si>
  <si>
    <t>1 05 00 000 00 0000 000</t>
  </si>
  <si>
    <t>1 05 01 000 00 0000 110</t>
  </si>
  <si>
    <t>1 06 00 000 00 0000 000</t>
  </si>
  <si>
    <t>1 06 01 000 00 0000 110</t>
  </si>
  <si>
    <t>1 06 06 000 00 0000 110</t>
  </si>
  <si>
    <t>1 08 00 000 00 0000 000</t>
  </si>
  <si>
    <t>1 09 00 000 00 0000 000</t>
  </si>
  <si>
    <t>1 11 00 000 00 0000 000</t>
  </si>
  <si>
    <t>1 12 00 000 00 0000 000</t>
  </si>
  <si>
    <t>1 13 00 000 00 0000 000</t>
  </si>
  <si>
    <t>1 14 00 000 00 0000 000</t>
  </si>
  <si>
    <t>1 16 00 000 00 0000 000</t>
  </si>
  <si>
    <t>1 17 00 000 00 0000 000</t>
  </si>
  <si>
    <t>2 00 00 000 00 0000 000</t>
  </si>
  <si>
    <t>2 02 00 000 00 0000 000</t>
  </si>
  <si>
    <t>2 02 10 000 00 0000 151</t>
  </si>
  <si>
    <t>2 19 00 000 00 0000 000</t>
  </si>
  <si>
    <t>&gt; в 8 раз</t>
  </si>
  <si>
    <t>&gt; в 26 раз</t>
  </si>
  <si>
    <t>&gt; в 4,6 раза</t>
  </si>
  <si>
    <t>&gt; в 6,9 раза</t>
  </si>
  <si>
    <t>&gt; в 3,6 раза</t>
  </si>
  <si>
    <t>&gt; в 2,4 раза</t>
  </si>
  <si>
    <t>% исполнения годового плана 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</si>
</sst>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5" fontId="4" fillId="0" borderId="6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4" fontId="4" fillId="0" borderId="8" xfId="0" applyNumberFormat="1" applyFont="1" applyFill="1" applyBorder="1" applyAlignment="1">
      <alignment horizontal="right" vertical="center"/>
    </xf>
    <xf numFmtId="164" fontId="4" fillId="0" borderId="8" xfId="0" applyNumberFormat="1" applyFont="1" applyFill="1" applyBorder="1" applyAlignment="1">
      <alignment horizontal="right" vertical="center"/>
    </xf>
    <xf numFmtId="0" fontId="5" fillId="0" borderId="0" xfId="0" applyFont="1" applyFill="1"/>
    <xf numFmtId="164" fontId="4" fillId="0" borderId="8" xfId="0" applyNumberFormat="1" applyFont="1" applyFill="1" applyBorder="1" applyAlignment="1">
      <alignment horizontal="right" vertical="center" wrapText="1"/>
    </xf>
    <xf numFmtId="165" fontId="5" fillId="0" borderId="6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4" fontId="7" fillId="0" borderId="6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4" fontId="7" fillId="0" borderId="1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/>
    <xf numFmtId="164" fontId="5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Normal="100" workbookViewId="0">
      <selection activeCell="B16" sqref="B16"/>
    </sheetView>
  </sheetViews>
  <sheetFormatPr defaultRowHeight="12" x14ac:dyDescent="0.2"/>
  <cols>
    <col min="1" max="1" width="20.5703125" style="25" customWidth="1"/>
    <col min="2" max="2" width="54.28515625" style="25" customWidth="1"/>
    <col min="3" max="3" width="16.5703125" style="34" customWidth="1"/>
    <col min="4" max="4" width="15.42578125" style="34" customWidth="1"/>
    <col min="5" max="5" width="15.42578125" style="25" customWidth="1"/>
    <col min="6" max="6" width="15.42578125" style="35" customWidth="1"/>
    <col min="7" max="7" width="15.42578125" style="30" customWidth="1"/>
    <col min="8" max="16384" width="9.140625" style="25"/>
  </cols>
  <sheetData>
    <row r="1" spans="1:8" s="28" customFormat="1" ht="28.15" customHeight="1" x14ac:dyDescent="0.25">
      <c r="A1" s="1" t="s">
        <v>38</v>
      </c>
      <c r="B1" s="1"/>
      <c r="C1" s="1"/>
      <c r="D1" s="1"/>
      <c r="E1" s="1"/>
      <c r="F1" s="1"/>
      <c r="G1" s="1"/>
    </row>
    <row r="2" spans="1:8" ht="12.75" thickBot="1" x14ac:dyDescent="0.25"/>
    <row r="3" spans="1:8" ht="60" x14ac:dyDescent="0.2">
      <c r="A3" s="2" t="s">
        <v>0</v>
      </c>
      <c r="B3" s="3" t="s">
        <v>1</v>
      </c>
      <c r="C3" s="4" t="s">
        <v>39</v>
      </c>
      <c r="D3" s="4" t="s">
        <v>40</v>
      </c>
      <c r="E3" s="3" t="s">
        <v>81</v>
      </c>
      <c r="F3" s="5" t="s">
        <v>41</v>
      </c>
      <c r="G3" s="6" t="s">
        <v>2</v>
      </c>
    </row>
    <row r="4" spans="1:8" x14ac:dyDescent="0.2">
      <c r="A4" s="7"/>
      <c r="B4" s="8" t="s">
        <v>3</v>
      </c>
      <c r="C4" s="9">
        <f>C5+C30</f>
        <v>7775059.3399999999</v>
      </c>
      <c r="D4" s="9">
        <f>D5+D30</f>
        <v>3150021.3399999994</v>
      </c>
      <c r="E4" s="10">
        <f>D4/C4*100</f>
        <v>40.514434710410832</v>
      </c>
      <c r="F4" s="10">
        <f>F5+F30</f>
        <v>3086361.5</v>
      </c>
      <c r="G4" s="11">
        <f>D4/F4*100</f>
        <v>102.06261774584731</v>
      </c>
    </row>
    <row r="5" spans="1:8" x14ac:dyDescent="0.2">
      <c r="A5" s="12" t="s">
        <v>53</v>
      </c>
      <c r="B5" s="8" t="s">
        <v>4</v>
      </c>
      <c r="C5" s="9">
        <f>C6+C23</f>
        <v>4086642.94</v>
      </c>
      <c r="D5" s="9">
        <f>D6+D23</f>
        <v>1610727.4799999995</v>
      </c>
      <c r="E5" s="10">
        <f t="shared" ref="E5:E38" si="0">D5/C5*100</f>
        <v>39.414441233272989</v>
      </c>
      <c r="F5" s="10">
        <f>F6+F23</f>
        <v>1706825.4999999998</v>
      </c>
      <c r="G5" s="11">
        <f t="shared" ref="G5:G38" si="1">D5/F5*100</f>
        <v>94.369780624908628</v>
      </c>
    </row>
    <row r="6" spans="1:8" x14ac:dyDescent="0.2">
      <c r="A6" s="12"/>
      <c r="B6" s="13" t="s">
        <v>5</v>
      </c>
      <c r="C6" s="14">
        <f>C7+C9+C12+C18+C21+C22</f>
        <v>3885911.94</v>
      </c>
      <c r="D6" s="14">
        <f>D7+D9+D12+D18+D21+D22</f>
        <v>1494837.3299999996</v>
      </c>
      <c r="E6" s="15">
        <f t="shared" si="0"/>
        <v>38.468121591041502</v>
      </c>
      <c r="F6" s="15">
        <f>F7+F9+F12+F18+F21+F22</f>
        <v>1581015.4999999998</v>
      </c>
      <c r="G6" s="27">
        <f t="shared" si="1"/>
        <v>94.549188796694267</v>
      </c>
    </row>
    <row r="7" spans="1:8" x14ac:dyDescent="0.2">
      <c r="A7" s="12" t="s">
        <v>54</v>
      </c>
      <c r="B7" s="8" t="s">
        <v>6</v>
      </c>
      <c r="C7" s="9">
        <f>C8</f>
        <v>3267957.94</v>
      </c>
      <c r="D7" s="9">
        <f>D8</f>
        <v>1182786.3299999996</v>
      </c>
      <c r="E7" s="10">
        <f t="shared" si="0"/>
        <v>36.193437973072555</v>
      </c>
      <c r="F7" s="10">
        <f>F8</f>
        <v>1380478.4</v>
      </c>
      <c r="G7" s="11">
        <f t="shared" si="1"/>
        <v>85.679452137751639</v>
      </c>
    </row>
    <row r="8" spans="1:8" x14ac:dyDescent="0.2">
      <c r="A8" s="7" t="s">
        <v>55</v>
      </c>
      <c r="B8" s="13" t="s">
        <v>7</v>
      </c>
      <c r="C8" s="14">
        <v>3267957.94</v>
      </c>
      <c r="D8" s="14">
        <v>1182786.3299999996</v>
      </c>
      <c r="E8" s="15">
        <f t="shared" si="0"/>
        <v>36.193437973072555</v>
      </c>
      <c r="F8" s="15">
        <v>1380478.4</v>
      </c>
      <c r="G8" s="27">
        <f t="shared" si="1"/>
        <v>85.679452137751639</v>
      </c>
    </row>
    <row r="9" spans="1:8" ht="24" x14ac:dyDescent="0.2">
      <c r="A9" s="12" t="s">
        <v>56</v>
      </c>
      <c r="B9" s="8" t="s">
        <v>8</v>
      </c>
      <c r="C9" s="9">
        <f>C10+C11</f>
        <v>84412</v>
      </c>
      <c r="D9" s="9">
        <f>D10+D11</f>
        <v>38153.56</v>
      </c>
      <c r="E9" s="10">
        <f t="shared" si="0"/>
        <v>45.199213381983597</v>
      </c>
      <c r="F9" s="10">
        <f t="shared" ref="D9:F9" si="2">F10</f>
        <v>30694.2</v>
      </c>
      <c r="G9" s="11">
        <f t="shared" si="1"/>
        <v>124.30218086804672</v>
      </c>
    </row>
    <row r="10" spans="1:8" ht="24" x14ac:dyDescent="0.2">
      <c r="A10" s="7" t="s">
        <v>57</v>
      </c>
      <c r="B10" s="13" t="s">
        <v>9</v>
      </c>
      <c r="C10" s="14">
        <v>84412</v>
      </c>
      <c r="D10" s="14">
        <v>37484.78</v>
      </c>
      <c r="E10" s="15">
        <f t="shared" si="0"/>
        <v>44.406932663602326</v>
      </c>
      <c r="F10" s="15">
        <v>30694.2</v>
      </c>
      <c r="G10" s="27">
        <f t="shared" si="1"/>
        <v>122.12333274690333</v>
      </c>
    </row>
    <row r="11" spans="1:8" ht="15" customHeight="1" x14ac:dyDescent="0.2">
      <c r="A11" s="7" t="s">
        <v>51</v>
      </c>
      <c r="B11" s="13" t="s">
        <v>52</v>
      </c>
      <c r="C11" s="14">
        <v>0</v>
      </c>
      <c r="D11" s="14">
        <v>668.78</v>
      </c>
      <c r="E11" s="15">
        <v>0</v>
      </c>
      <c r="F11" s="15">
        <v>0</v>
      </c>
      <c r="G11" s="27">
        <v>0</v>
      </c>
    </row>
    <row r="12" spans="1:8" x14ac:dyDescent="0.2">
      <c r="A12" s="12" t="s">
        <v>58</v>
      </c>
      <c r="B12" s="8" t="s">
        <v>10</v>
      </c>
      <c r="C12" s="9">
        <f>C13+C14+C15+C16+C17</f>
        <v>229102</v>
      </c>
      <c r="D12" s="9">
        <f>D13+D14+D15+D16+D17</f>
        <v>116684.56999999999</v>
      </c>
      <c r="E12" s="10">
        <f t="shared" si="0"/>
        <v>50.931275152552132</v>
      </c>
      <c r="F12" s="10">
        <f>F13+F14+F15+F16+F17</f>
        <v>123134.9</v>
      </c>
      <c r="G12" s="11">
        <f t="shared" si="1"/>
        <v>94.761574500811705</v>
      </c>
    </row>
    <row r="13" spans="1:8" ht="24" x14ac:dyDescent="0.2">
      <c r="A13" s="7" t="s">
        <v>59</v>
      </c>
      <c r="B13" s="13" t="s">
        <v>11</v>
      </c>
      <c r="C13" s="14">
        <v>216921</v>
      </c>
      <c r="D13" s="14">
        <v>91045.65</v>
      </c>
      <c r="E13" s="15">
        <f t="shared" si="0"/>
        <v>41.971800793837382</v>
      </c>
      <c r="F13" s="15">
        <v>101491</v>
      </c>
      <c r="G13" s="27">
        <f t="shared" si="1"/>
        <v>89.708102196253847</v>
      </c>
    </row>
    <row r="14" spans="1:8" ht="15" customHeight="1" x14ac:dyDescent="0.2">
      <c r="A14" s="7" t="s">
        <v>42</v>
      </c>
      <c r="B14" s="13" t="s">
        <v>33</v>
      </c>
      <c r="C14" s="14">
        <v>0</v>
      </c>
      <c r="D14" s="14">
        <v>10.89</v>
      </c>
      <c r="E14" s="15">
        <v>0</v>
      </c>
      <c r="F14" s="15">
        <v>-40.700000000000003</v>
      </c>
      <c r="G14" s="27">
        <v>0</v>
      </c>
    </row>
    <row r="15" spans="1:8" x14ac:dyDescent="0.2">
      <c r="A15" s="7" t="s">
        <v>43</v>
      </c>
      <c r="B15" s="13" t="s">
        <v>34</v>
      </c>
      <c r="C15" s="14">
        <v>0</v>
      </c>
      <c r="D15" s="14">
        <v>374.11</v>
      </c>
      <c r="E15" s="15">
        <v>0</v>
      </c>
      <c r="F15" s="15">
        <v>46.7</v>
      </c>
      <c r="G15" s="29" t="s">
        <v>75</v>
      </c>
      <c r="H15" s="30"/>
    </row>
    <row r="16" spans="1:8" ht="24" x14ac:dyDescent="0.2">
      <c r="A16" s="7" t="s">
        <v>44</v>
      </c>
      <c r="B16" s="13" t="s">
        <v>35</v>
      </c>
      <c r="C16" s="14">
        <v>10257</v>
      </c>
      <c r="D16" s="14">
        <v>7958.65</v>
      </c>
      <c r="E16" s="15">
        <f t="shared" si="0"/>
        <v>77.59237593838354</v>
      </c>
      <c r="F16" s="15">
        <v>20971.9</v>
      </c>
      <c r="G16" s="27">
        <f t="shared" si="1"/>
        <v>37.949112860541959</v>
      </c>
    </row>
    <row r="17" spans="1:8" ht="24" x14ac:dyDescent="0.2">
      <c r="A17" s="7" t="s">
        <v>36</v>
      </c>
      <c r="B17" s="13" t="s">
        <v>37</v>
      </c>
      <c r="C17" s="14">
        <v>1924</v>
      </c>
      <c r="D17" s="14">
        <v>17295.27</v>
      </c>
      <c r="E17" s="31" t="s">
        <v>45</v>
      </c>
      <c r="F17" s="15">
        <v>666</v>
      </c>
      <c r="G17" s="29" t="s">
        <v>76</v>
      </c>
      <c r="H17" s="30"/>
    </row>
    <row r="18" spans="1:8" x14ac:dyDescent="0.2">
      <c r="A18" s="12" t="s">
        <v>60</v>
      </c>
      <c r="B18" s="8" t="s">
        <v>12</v>
      </c>
      <c r="C18" s="9">
        <f>C19+C20</f>
        <v>267142</v>
      </c>
      <c r="D18" s="9">
        <f t="shared" ref="D18" si="3">D19+D20</f>
        <v>141047.72</v>
      </c>
      <c r="E18" s="10">
        <f t="shared" si="0"/>
        <v>52.798781172559913</v>
      </c>
      <c r="F18" s="10">
        <f t="shared" ref="F18" si="4">F19+F20</f>
        <v>30658.5</v>
      </c>
      <c r="G18" s="32" t="s">
        <v>77</v>
      </c>
      <c r="H18" s="30"/>
    </row>
    <row r="19" spans="1:8" x14ac:dyDescent="0.2">
      <c r="A19" s="7" t="s">
        <v>61</v>
      </c>
      <c r="B19" s="13" t="s">
        <v>31</v>
      </c>
      <c r="C19" s="14">
        <v>92692</v>
      </c>
      <c r="D19" s="14">
        <v>10121.65</v>
      </c>
      <c r="E19" s="15">
        <f t="shared" si="0"/>
        <v>10.919658654468563</v>
      </c>
      <c r="F19" s="15">
        <v>11654.9</v>
      </c>
      <c r="G19" s="27">
        <f t="shared" si="1"/>
        <v>86.844588971162338</v>
      </c>
    </row>
    <row r="20" spans="1:8" x14ac:dyDescent="0.2">
      <c r="A20" s="7" t="s">
        <v>62</v>
      </c>
      <c r="B20" s="13" t="s">
        <v>32</v>
      </c>
      <c r="C20" s="14">
        <v>174450</v>
      </c>
      <c r="D20" s="14">
        <v>130926.07</v>
      </c>
      <c r="E20" s="15">
        <f t="shared" si="0"/>
        <v>75.050770994554313</v>
      </c>
      <c r="F20" s="15">
        <v>19003.599999999999</v>
      </c>
      <c r="G20" s="29" t="s">
        <v>78</v>
      </c>
      <c r="H20" s="30"/>
    </row>
    <row r="21" spans="1:8" x14ac:dyDescent="0.2">
      <c r="A21" s="12" t="s">
        <v>63</v>
      </c>
      <c r="B21" s="8" t="s">
        <v>13</v>
      </c>
      <c r="C21" s="9">
        <v>37298</v>
      </c>
      <c r="D21" s="9">
        <v>16165.15</v>
      </c>
      <c r="E21" s="10">
        <f t="shared" si="0"/>
        <v>43.340527642232828</v>
      </c>
      <c r="F21" s="10">
        <v>16049.5</v>
      </c>
      <c r="G21" s="11">
        <f t="shared" si="1"/>
        <v>100.72058319573817</v>
      </c>
    </row>
    <row r="22" spans="1:8" ht="24" x14ac:dyDescent="0.2">
      <c r="A22" s="12" t="s">
        <v>64</v>
      </c>
      <c r="B22" s="8" t="s">
        <v>14</v>
      </c>
      <c r="C22" s="9">
        <v>0</v>
      </c>
      <c r="D22" s="9">
        <v>0</v>
      </c>
      <c r="E22" s="10">
        <v>0</v>
      </c>
      <c r="F22" s="10">
        <v>0</v>
      </c>
      <c r="G22" s="11">
        <v>0</v>
      </c>
    </row>
    <row r="23" spans="1:8" x14ac:dyDescent="0.2">
      <c r="A23" s="7"/>
      <c r="B23" s="13" t="s">
        <v>15</v>
      </c>
      <c r="C23" s="14">
        <f>C24+C25+C26+C27+C28+C29</f>
        <v>200731</v>
      </c>
      <c r="D23" s="14">
        <f>D24+D25+D26+D27+D28+D29</f>
        <v>115890.15000000001</v>
      </c>
      <c r="E23" s="15">
        <f t="shared" si="0"/>
        <v>57.734057021586104</v>
      </c>
      <c r="F23" s="15">
        <f>F24+F25+F26+F27+F28+F29</f>
        <v>125810</v>
      </c>
      <c r="G23" s="27">
        <f t="shared" si="1"/>
        <v>92.115213417057475</v>
      </c>
    </row>
    <row r="24" spans="1:8" ht="36" x14ac:dyDescent="0.2">
      <c r="A24" s="12" t="s">
        <v>65</v>
      </c>
      <c r="B24" s="8" t="s">
        <v>16</v>
      </c>
      <c r="C24" s="9">
        <v>99681</v>
      </c>
      <c r="D24" s="9">
        <v>55973.77</v>
      </c>
      <c r="E24" s="10">
        <f t="shared" si="0"/>
        <v>56.152897743802733</v>
      </c>
      <c r="F24" s="10">
        <v>54432.3</v>
      </c>
      <c r="G24" s="11">
        <f t="shared" si="1"/>
        <v>102.83190311634817</v>
      </c>
    </row>
    <row r="25" spans="1:8" x14ac:dyDescent="0.2">
      <c r="A25" s="12" t="s">
        <v>66</v>
      </c>
      <c r="B25" s="8" t="s">
        <v>17</v>
      </c>
      <c r="C25" s="9">
        <v>14179</v>
      </c>
      <c r="D25" s="9">
        <v>2036.5300000000002</v>
      </c>
      <c r="E25" s="10">
        <f t="shared" si="0"/>
        <v>14.363001622117217</v>
      </c>
      <c r="F25" s="10">
        <v>4109.2</v>
      </c>
      <c r="G25" s="11">
        <f t="shared" si="1"/>
        <v>49.560255037476885</v>
      </c>
    </row>
    <row r="26" spans="1:8" ht="24" x14ac:dyDescent="0.2">
      <c r="A26" s="12" t="s">
        <v>67</v>
      </c>
      <c r="B26" s="8" t="s">
        <v>18</v>
      </c>
      <c r="C26" s="9">
        <v>19360</v>
      </c>
      <c r="D26" s="9">
        <v>8514.6200000000008</v>
      </c>
      <c r="E26" s="10">
        <f t="shared" si="0"/>
        <v>43.980475206611573</v>
      </c>
      <c r="F26" s="10">
        <v>4738.1000000000004</v>
      </c>
      <c r="G26" s="11">
        <f t="shared" si="1"/>
        <v>179.70536713028429</v>
      </c>
    </row>
    <row r="27" spans="1:8" ht="24" x14ac:dyDescent="0.2">
      <c r="A27" s="12" t="s">
        <v>68</v>
      </c>
      <c r="B27" s="8" t="s">
        <v>19</v>
      </c>
      <c r="C27" s="9">
        <v>54970</v>
      </c>
      <c r="D27" s="9">
        <v>39748.270000000004</v>
      </c>
      <c r="E27" s="10">
        <f t="shared" si="0"/>
        <v>72.309023103511009</v>
      </c>
      <c r="F27" s="10">
        <v>53439.3</v>
      </c>
      <c r="G27" s="11">
        <f t="shared" si="1"/>
        <v>74.38022204632172</v>
      </c>
    </row>
    <row r="28" spans="1:8" x14ac:dyDescent="0.2">
      <c r="A28" s="12" t="s">
        <v>69</v>
      </c>
      <c r="B28" s="8" t="s">
        <v>20</v>
      </c>
      <c r="C28" s="9">
        <v>5841</v>
      </c>
      <c r="D28" s="9">
        <v>7940.0800000000017</v>
      </c>
      <c r="E28" s="10">
        <f t="shared" si="0"/>
        <v>135.93699708953949</v>
      </c>
      <c r="F28" s="10">
        <v>2225.8000000000002</v>
      </c>
      <c r="G28" s="32" t="s">
        <v>79</v>
      </c>
      <c r="H28" s="30"/>
    </row>
    <row r="29" spans="1:8" x14ac:dyDescent="0.2">
      <c r="A29" s="12" t="s">
        <v>70</v>
      </c>
      <c r="B29" s="16" t="s">
        <v>21</v>
      </c>
      <c r="C29" s="17">
        <v>6700</v>
      </c>
      <c r="D29" s="17">
        <v>1676.88</v>
      </c>
      <c r="E29" s="10">
        <f t="shared" si="0"/>
        <v>25.028059701492538</v>
      </c>
      <c r="F29" s="18">
        <v>6865.3</v>
      </c>
      <c r="G29" s="11">
        <f t="shared" si="1"/>
        <v>24.425443899028448</v>
      </c>
    </row>
    <row r="30" spans="1:8" x14ac:dyDescent="0.2">
      <c r="A30" s="12" t="s">
        <v>71</v>
      </c>
      <c r="B30" s="8" t="s">
        <v>22</v>
      </c>
      <c r="C30" s="17">
        <v>3688416.4000000004</v>
      </c>
      <c r="D30" s="17">
        <v>1539293.8599999999</v>
      </c>
      <c r="E30" s="10">
        <f t="shared" si="0"/>
        <v>41.733190970520567</v>
      </c>
      <c r="F30" s="18">
        <f>F31+F36+F37+F38</f>
        <v>1379536</v>
      </c>
      <c r="G30" s="11">
        <f t="shared" si="1"/>
        <v>111.58055027197548</v>
      </c>
    </row>
    <row r="31" spans="1:8" ht="24" x14ac:dyDescent="0.2">
      <c r="A31" s="12" t="s">
        <v>72</v>
      </c>
      <c r="B31" s="8" t="s">
        <v>23</v>
      </c>
      <c r="C31" s="17">
        <f>C32+C33+C34+C35</f>
        <v>3685075.93</v>
      </c>
      <c r="D31" s="17">
        <f>D32+D33+D34+D35</f>
        <v>1562531.35</v>
      </c>
      <c r="E31" s="10">
        <f t="shared" si="0"/>
        <v>42.401605277099407</v>
      </c>
      <c r="F31" s="18">
        <f>F32+F33+F34+F35</f>
        <v>1384735.1</v>
      </c>
      <c r="G31" s="11">
        <f t="shared" si="1"/>
        <v>112.83973014044346</v>
      </c>
    </row>
    <row r="32" spans="1:8" x14ac:dyDescent="0.2">
      <c r="A32" s="7" t="s">
        <v>73</v>
      </c>
      <c r="B32" s="13" t="s">
        <v>24</v>
      </c>
      <c r="C32" s="19">
        <v>0</v>
      </c>
      <c r="D32" s="19">
        <v>0</v>
      </c>
      <c r="E32" s="15">
        <v>0</v>
      </c>
      <c r="F32" s="20">
        <v>0</v>
      </c>
      <c r="G32" s="27">
        <v>0</v>
      </c>
    </row>
    <row r="33" spans="1:8" ht="24" x14ac:dyDescent="0.2">
      <c r="A33" s="7" t="s">
        <v>46</v>
      </c>
      <c r="B33" s="13" t="s">
        <v>25</v>
      </c>
      <c r="C33" s="19">
        <v>2357077.5800000005</v>
      </c>
      <c r="D33" s="19">
        <v>692229.27</v>
      </c>
      <c r="E33" s="15">
        <f t="shared" si="0"/>
        <v>29.368115664652834</v>
      </c>
      <c r="F33" s="20">
        <v>591996.30000000005</v>
      </c>
      <c r="G33" s="27">
        <f t="shared" si="1"/>
        <v>116.93135075337464</v>
      </c>
    </row>
    <row r="34" spans="1:8" x14ac:dyDescent="0.2">
      <c r="A34" s="7" t="s">
        <v>47</v>
      </c>
      <c r="B34" s="13" t="s">
        <v>26</v>
      </c>
      <c r="C34" s="19">
        <v>1255422.45</v>
      </c>
      <c r="D34" s="19">
        <v>833211.66</v>
      </c>
      <c r="E34" s="15">
        <f t="shared" si="0"/>
        <v>66.369026617295248</v>
      </c>
      <c r="F34" s="20">
        <v>716917.7</v>
      </c>
      <c r="G34" s="27">
        <f t="shared" si="1"/>
        <v>116.22138217538777</v>
      </c>
    </row>
    <row r="35" spans="1:8" x14ac:dyDescent="0.2">
      <c r="A35" s="7" t="s">
        <v>48</v>
      </c>
      <c r="B35" s="13" t="s">
        <v>27</v>
      </c>
      <c r="C35" s="19">
        <v>72575.900000000009</v>
      </c>
      <c r="D35" s="19">
        <v>37090.42</v>
      </c>
      <c r="E35" s="15">
        <f t="shared" si="0"/>
        <v>51.105697621386703</v>
      </c>
      <c r="F35" s="20">
        <v>75821.100000000006</v>
      </c>
      <c r="G35" s="27">
        <f t="shared" si="1"/>
        <v>48.918335397402565</v>
      </c>
    </row>
    <row r="36" spans="1:8" x14ac:dyDescent="0.2">
      <c r="A36" s="12" t="s">
        <v>49</v>
      </c>
      <c r="B36" s="8" t="s">
        <v>28</v>
      </c>
      <c r="C36" s="17">
        <v>75</v>
      </c>
      <c r="D36" s="17">
        <v>75</v>
      </c>
      <c r="E36" s="10">
        <f t="shared" si="0"/>
        <v>100</v>
      </c>
      <c r="F36" s="18">
        <v>2188.4</v>
      </c>
      <c r="G36" s="11">
        <f t="shared" si="1"/>
        <v>3.42716139645403</v>
      </c>
    </row>
    <row r="37" spans="1:8" ht="72" x14ac:dyDescent="0.2">
      <c r="A37" s="12" t="s">
        <v>50</v>
      </c>
      <c r="B37" s="8" t="s">
        <v>29</v>
      </c>
      <c r="C37" s="17">
        <v>0</v>
      </c>
      <c r="D37" s="17">
        <v>9.8800000000000008</v>
      </c>
      <c r="E37" s="10">
        <v>0</v>
      </c>
      <c r="F37" s="18">
        <v>3171.9</v>
      </c>
      <c r="G37" s="11">
        <f t="shared" si="1"/>
        <v>0.31148522967306663</v>
      </c>
    </row>
    <row r="38" spans="1:8" ht="36.75" thickBot="1" x14ac:dyDescent="0.25">
      <c r="A38" s="21" t="s">
        <v>74</v>
      </c>
      <c r="B38" s="22" t="s">
        <v>30</v>
      </c>
      <c r="C38" s="23">
        <v>3265.47</v>
      </c>
      <c r="D38" s="23">
        <v>-24949.279999999999</v>
      </c>
      <c r="E38" s="26">
        <v>0</v>
      </c>
      <c r="F38" s="24">
        <v>-10559.4</v>
      </c>
      <c r="G38" s="33" t="s">
        <v>80</v>
      </c>
      <c r="H38" s="30"/>
    </row>
  </sheetData>
  <mergeCells count="1">
    <mergeCell ref="A1:G1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KovalevAM</dc:creator>
  <cp:lastModifiedBy>Пользователь</cp:lastModifiedBy>
  <cp:lastPrinted>2026-07-24T12:00:59Z</cp:lastPrinted>
  <dcterms:created xsi:type="dcterms:W3CDTF">2017-12-11T14:03:53Z</dcterms:created>
  <dcterms:modified xsi:type="dcterms:W3CDTF">2026-07-24T12:46:46Z</dcterms:modified>
</cp:coreProperties>
</file>