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униципальная программа\Экология\Изменения\Адресник ГТС\"/>
    </mc:Choice>
  </mc:AlternateContent>
  <xr:revisionPtr revIDLastSave="0" documentId="8_{14F10F02-7973-4892-BEA4-20425A28A1C6}" xr6:coauthVersionLast="47" xr6:coauthVersionMax="47" xr10:uidLastSave="{00000000-0000-0000-0000-000000000000}"/>
  <bookViews>
    <workbookView xWindow="-120" yWindow="-120" windowWidth="25440" windowHeight="15390" firstSheet="7" activeTab="7" xr2:uid="{00000000-000D-0000-FFFF-FFFF00000000}"/>
  </bookViews>
  <sheets>
    <sheet name="Паспорт" sheetId="4" state="hidden" r:id="rId1"/>
    <sheet name="ПП1" sheetId="2" state="hidden" r:id="rId2"/>
    <sheet name="ПП 2" sheetId="1" state="hidden" r:id="rId3"/>
    <sheet name="ПП3" sheetId="3" state="hidden" r:id="rId4"/>
    <sheet name="Целевые показатели" sheetId="5" state="hidden" r:id="rId5"/>
    <sheet name="Методика расчета." sheetId="6" state="hidden" r:id="rId6"/>
    <sheet name="Методика значения" sheetId="8" state="hidden" r:id="rId7"/>
    <sheet name="Адресный перечень" sheetId="9" r:id="rId8"/>
  </sheets>
  <definedNames>
    <definedName name="_xlnm.Print_Area" localSheetId="7">'Адресный перечень'!$A$1:$P$27</definedName>
    <definedName name="_xlnm.Print_Area" localSheetId="6">'Методика значения'!$A$1:$S$20</definedName>
    <definedName name="_xlnm.Print_Area" localSheetId="0">Паспорт!$A$1:$G$15</definedName>
    <definedName name="_xlnm.Print_Area" localSheetId="2">'ПП 2'!$A$2:$P$41</definedName>
    <definedName name="_xlnm.Print_Area" localSheetId="1">ПП1!$A$1:$O$57</definedName>
    <definedName name="_xlnm.Print_Area" localSheetId="3">ПП3!$A$1:$O$60</definedName>
    <definedName name="_xlnm.Print_Area" localSheetId="4">'Целевые показатели'!$A$1:$Q$18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9" l="1"/>
  <c r="M25" i="9"/>
  <c r="L26" i="9"/>
  <c r="L25" i="9"/>
  <c r="E22" i="2"/>
  <c r="M24" i="9"/>
  <c r="J15" i="9"/>
  <c r="K15" i="9"/>
  <c r="L15" i="9"/>
  <c r="I15" i="9" s="1"/>
  <c r="M15" i="9"/>
  <c r="I16" i="9"/>
  <c r="I17" i="9"/>
  <c r="I18" i="9"/>
  <c r="L18" i="9"/>
  <c r="M18" i="9"/>
  <c r="I19" i="9"/>
  <c r="I20" i="9"/>
  <c r="J21" i="9"/>
  <c r="K21" i="9"/>
  <c r="L21" i="9"/>
  <c r="M21" i="9"/>
  <c r="I22" i="9"/>
  <c r="I23" i="9"/>
  <c r="J25" i="9"/>
  <c r="K25" i="9"/>
  <c r="J26" i="9"/>
  <c r="J24" i="9" s="1"/>
  <c r="K26" i="9"/>
  <c r="E39" i="2"/>
  <c r="G16" i="3"/>
  <c r="N28" i="3"/>
  <c r="M28" i="3"/>
  <c r="H28" i="3"/>
  <c r="G28" i="3"/>
  <c r="F28" i="3"/>
  <c r="N35" i="3"/>
  <c r="M35" i="3"/>
  <c r="H35" i="3"/>
  <c r="G35" i="3"/>
  <c r="F35" i="3"/>
  <c r="N42" i="3"/>
  <c r="M42" i="3"/>
  <c r="H42" i="3"/>
  <c r="G42" i="3"/>
  <c r="F42" i="3"/>
  <c r="N49" i="3"/>
  <c r="M49" i="3"/>
  <c r="H49" i="3"/>
  <c r="G49" i="3"/>
  <c r="F49" i="3"/>
  <c r="E29" i="3"/>
  <c r="G24" i="3"/>
  <c r="G23" i="3" s="1"/>
  <c r="G12" i="3"/>
  <c r="G11" i="3" s="1"/>
  <c r="E43" i="3"/>
  <c r="G23" i="1"/>
  <c r="M12" i="1"/>
  <c r="M39" i="1" s="1"/>
  <c r="H12" i="1"/>
  <c r="H10" i="1" s="1"/>
  <c r="G39" i="1"/>
  <c r="G38" i="1"/>
  <c r="G10" i="1"/>
  <c r="G45" i="2"/>
  <c r="E17" i="2"/>
  <c r="H24" i="3"/>
  <c r="H23" i="3" s="1"/>
  <c r="C15" i="4"/>
  <c r="F12" i="3"/>
  <c r="H12" i="3"/>
  <c r="M12" i="3"/>
  <c r="N12" i="3"/>
  <c r="F13" i="3"/>
  <c r="H13" i="3"/>
  <c r="M13" i="3"/>
  <c r="N13" i="3"/>
  <c r="F16" i="3"/>
  <c r="F11" i="3" s="1"/>
  <c r="H16" i="3"/>
  <c r="H11" i="3" s="1"/>
  <c r="M16" i="3"/>
  <c r="M11" i="3" s="1"/>
  <c r="N16" i="3"/>
  <c r="N11" i="3" s="1"/>
  <c r="E17" i="3"/>
  <c r="E18" i="3"/>
  <c r="F24" i="3"/>
  <c r="M24" i="3"/>
  <c r="M23" i="3" s="1"/>
  <c r="N24" i="3"/>
  <c r="N23" i="3" s="1"/>
  <c r="E25" i="3"/>
  <c r="E30" i="3"/>
  <c r="E36" i="3"/>
  <c r="E37" i="3"/>
  <c r="E44" i="3"/>
  <c r="E50" i="3"/>
  <c r="E51" i="3"/>
  <c r="F58" i="3"/>
  <c r="H58" i="3"/>
  <c r="M58" i="3"/>
  <c r="N58" i="3"/>
  <c r="F10" i="2"/>
  <c r="G10" i="2"/>
  <c r="G9" i="2" s="1"/>
  <c r="H10" i="2"/>
  <c r="H9" i="2" s="1"/>
  <c r="M10" i="2"/>
  <c r="N10" i="2"/>
  <c r="F11" i="2"/>
  <c r="G11" i="2"/>
  <c r="H11" i="2"/>
  <c r="M11" i="2"/>
  <c r="N11" i="2"/>
  <c r="E12" i="2"/>
  <c r="F14" i="2"/>
  <c r="G14" i="2"/>
  <c r="H14" i="2"/>
  <c r="M14" i="2"/>
  <c r="N14" i="2"/>
  <c r="E15" i="2"/>
  <c r="E16" i="2"/>
  <c r="F22" i="2"/>
  <c r="G22" i="2"/>
  <c r="H22" i="2"/>
  <c r="M22" i="2"/>
  <c r="N22" i="2"/>
  <c r="E23" i="2"/>
  <c r="E24" i="2"/>
  <c r="F25" i="2"/>
  <c r="E25" i="2" s="1"/>
  <c r="L25" i="2"/>
  <c r="M25" i="2"/>
  <c r="N25" i="2"/>
  <c r="F33" i="2"/>
  <c r="G33" i="2"/>
  <c r="H33" i="2"/>
  <c r="M33" i="2"/>
  <c r="N33" i="2"/>
  <c r="E34" i="2"/>
  <c r="E35" i="2"/>
  <c r="F41" i="2"/>
  <c r="F54" i="2" s="1"/>
  <c r="G41" i="2"/>
  <c r="G40" i="2" s="1"/>
  <c r="H41" i="2"/>
  <c r="H54" i="2" s="1"/>
  <c r="M41" i="2"/>
  <c r="N41" i="2"/>
  <c r="F42" i="2"/>
  <c r="H42" i="2"/>
  <c r="H55" i="2" s="1"/>
  <c r="M42" i="2"/>
  <c r="M55" i="2" s="1"/>
  <c r="N42" i="2"/>
  <c r="N55" i="2" s="1"/>
  <c r="G11" i="4" s="1"/>
  <c r="E43" i="2"/>
  <c r="F43" i="2"/>
  <c r="H43" i="2"/>
  <c r="M43" i="2"/>
  <c r="N43" i="2"/>
  <c r="F45" i="2"/>
  <c r="H45" i="2"/>
  <c r="M45" i="2"/>
  <c r="N45" i="2"/>
  <c r="E46" i="2"/>
  <c r="E47" i="2"/>
  <c r="H15" i="1"/>
  <c r="N15" i="1"/>
  <c r="F15" i="1"/>
  <c r="E31" i="1"/>
  <c r="E30" i="1"/>
  <c r="E29" i="1"/>
  <c r="N28" i="1"/>
  <c r="M28" i="1"/>
  <c r="H28" i="1"/>
  <c r="F28" i="1"/>
  <c r="N25" i="1"/>
  <c r="M25" i="1"/>
  <c r="H25" i="1"/>
  <c r="H39" i="1" s="1"/>
  <c r="F25" i="1"/>
  <c r="N24" i="1"/>
  <c r="N23" i="1" s="1"/>
  <c r="M24" i="1"/>
  <c r="H24" i="1"/>
  <c r="H38" i="1" s="1"/>
  <c r="F24" i="1"/>
  <c r="F38" i="1" s="1"/>
  <c r="N12" i="1"/>
  <c r="N39" i="1" s="1"/>
  <c r="F39" i="1"/>
  <c r="N11" i="1"/>
  <c r="M11" i="1"/>
  <c r="H11" i="1"/>
  <c r="F11" i="1"/>
  <c r="E17" i="1"/>
  <c r="M15" i="1"/>
  <c r="E18" i="1"/>
  <c r="E16" i="1"/>
  <c r="I21" i="9" l="1"/>
  <c r="I25" i="9"/>
  <c r="I26" i="9"/>
  <c r="K24" i="9"/>
  <c r="L24" i="9"/>
  <c r="I24" i="9" s="1"/>
  <c r="E42" i="3"/>
  <c r="F11" i="4"/>
  <c r="E15" i="1"/>
  <c r="E28" i="1"/>
  <c r="E28" i="3"/>
  <c r="E35" i="3"/>
  <c r="E49" i="3"/>
  <c r="E11" i="3"/>
  <c r="E24" i="3"/>
  <c r="E12" i="3"/>
  <c r="G57" i="3"/>
  <c r="G56" i="3" s="1"/>
  <c r="E16" i="3"/>
  <c r="E13" i="3"/>
  <c r="E58" i="3"/>
  <c r="N57" i="3"/>
  <c r="N56" i="3" s="1"/>
  <c r="H57" i="3"/>
  <c r="M57" i="3"/>
  <c r="M56" i="3" s="1"/>
  <c r="F57" i="3"/>
  <c r="F56" i="3" s="1"/>
  <c r="H37" i="1"/>
  <c r="G37" i="1"/>
  <c r="H23" i="1"/>
  <c r="N54" i="2"/>
  <c r="G54" i="2"/>
  <c r="D13" i="4" s="1"/>
  <c r="G55" i="2"/>
  <c r="D11" i="4" s="1"/>
  <c r="B11" i="4" s="1"/>
  <c r="M54" i="2"/>
  <c r="F55" i="2"/>
  <c r="N9" i="2"/>
  <c r="E14" i="2"/>
  <c r="E45" i="2"/>
  <c r="F40" i="2"/>
  <c r="E33" i="2"/>
  <c r="E11" i="2"/>
  <c r="N40" i="2"/>
  <c r="H40" i="2"/>
  <c r="M40" i="2"/>
  <c r="M9" i="2"/>
  <c r="F9" i="2"/>
  <c r="F23" i="3"/>
  <c r="E23" i="3" s="1"/>
  <c r="E41" i="2"/>
  <c r="E10" i="2"/>
  <c r="E42" i="2"/>
  <c r="M23" i="1"/>
  <c r="F23" i="1"/>
  <c r="M38" i="1"/>
  <c r="M37" i="1" s="1"/>
  <c r="N38" i="1"/>
  <c r="N37" i="1" s="1"/>
  <c r="E39" i="1"/>
  <c r="F37" i="1"/>
  <c r="E24" i="1"/>
  <c r="E25" i="1"/>
  <c r="E12" i="1"/>
  <c r="M10" i="1"/>
  <c r="N10" i="1"/>
  <c r="E11" i="1"/>
  <c r="F10" i="1"/>
  <c r="H56" i="3" l="1"/>
  <c r="E13" i="4"/>
  <c r="E15" i="4" s="1"/>
  <c r="N53" i="2"/>
  <c r="G13" i="4"/>
  <c r="G15" i="4" s="1"/>
  <c r="D15" i="4"/>
  <c r="M53" i="2"/>
  <c r="F13" i="4"/>
  <c r="F15" i="4" s="1"/>
  <c r="E57" i="3"/>
  <c r="E56" i="3" s="1"/>
  <c r="E10" i="1"/>
  <c r="E37" i="1"/>
  <c r="E23" i="1"/>
  <c r="H53" i="2"/>
  <c r="E55" i="2"/>
  <c r="F53" i="2"/>
  <c r="E54" i="2"/>
  <c r="G53" i="2"/>
  <c r="E9" i="2"/>
  <c r="E40" i="2"/>
  <c r="E38" i="1"/>
  <c r="B13" i="4" l="1"/>
  <c r="B15" i="4" s="1"/>
  <c r="E53" i="2"/>
</calcChain>
</file>

<file path=xl/sharedStrings.xml><?xml version="1.0" encoding="utf-8"?>
<sst xmlns="http://schemas.openxmlformats.org/spreadsheetml/2006/main" count="661" uniqueCount="223">
  <si>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</si>
  <si>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</si>
  <si>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</si>
  <si>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</si>
  <si>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Всего, (тыс.руб.)</t>
  </si>
  <si>
    <t>Объем финансирования по годам (тыс. руб.)</t>
  </si>
  <si>
    <t>Ответственный за выполнение мероприятия подпрограммы</t>
  </si>
  <si>
    <t>Итого</t>
  </si>
  <si>
    <t xml:space="preserve">Средства бюджета городского округа Кашира </t>
  </si>
  <si>
    <t>Средства бюджета МО</t>
  </si>
  <si>
    <t xml:space="preserve">Средства федерального бюджета </t>
  </si>
  <si>
    <t>Внебюджетные источники</t>
  </si>
  <si>
    <t>1.1.</t>
  </si>
  <si>
    <t>Средства бюджета городского округа Кашира</t>
  </si>
  <si>
    <t>Управление жилищно-коммунального хозяйства администрации городского округа Кашира</t>
  </si>
  <si>
    <t>Основное мероприятие 01.   Осуществление отдельных полномочий в области лесных отношений</t>
  </si>
  <si>
    <t>2023-2027</t>
  </si>
  <si>
    <t>2.1.</t>
  </si>
  <si>
    <t>Основное мероприятие 04 Вовлечение населения в мероприятия по охране леса</t>
  </si>
  <si>
    <t xml:space="preserve">Мероприятие 04.01 Организация и проведение акций по посадке леса
</t>
  </si>
  <si>
    <t>МБУ г.о.Кашира "Благоустройство"</t>
  </si>
  <si>
    <t>ВСЕГО по подпрограмме</t>
  </si>
  <si>
    <t>7. Перечень мероприятий  подпрограммы 4 "Развитие лесного хозяйства"</t>
  </si>
  <si>
    <t xml:space="preserve">к постановлению администрации </t>
  </si>
  <si>
    <t>городского округа Кашира</t>
  </si>
  <si>
    <t>х</t>
  </si>
  <si>
    <t>Всего</t>
  </si>
  <si>
    <t>В том числе по кварталам:</t>
  </si>
  <si>
    <t>2025 год</t>
  </si>
  <si>
    <t>2026 год</t>
  </si>
  <si>
    <t>2027 год</t>
  </si>
  <si>
    <t>2023-2025</t>
  </si>
  <si>
    <t>Мероприятие 01.06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</si>
  <si>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В том числе:</t>
  </si>
  <si>
    <t>1 полугодие</t>
  </si>
  <si>
    <t>9    месяцев</t>
  </si>
  <si>
    <t>12    месяцев</t>
  </si>
  <si>
    <t>1   квартал</t>
  </si>
  <si>
    <t>Объем ликвидированых отходов на лесных участках в составе земель лесного фонда</t>
  </si>
  <si>
    <t>Проведены акции по посадке леса</t>
  </si>
  <si>
    <t>Проведены работы по очистке прудов от мусора,га</t>
  </si>
  <si>
    <t>Мероприятие 03.03 Проведение работ по очистке прудов от мусора</t>
  </si>
  <si>
    <t xml:space="preserve"> Основное мероприятие 03 Ликвидация последствий засорения водных объектов </t>
  </si>
  <si>
    <t>2</t>
  </si>
  <si>
    <t>Проведены обследования и выполнены работы (услуги) по содержанию гидротехнических сооружений</t>
  </si>
  <si>
    <t>Мероприятие 01.05 Обследование и содержание гидротехнических сооружений</t>
  </si>
  <si>
    <t>1.3.</t>
  </si>
  <si>
    <t>Разработана проектная документация на капитальный ремонт гидротехнических сооружений, ед.</t>
  </si>
  <si>
    <t>Завершен капитальный ремонт гидротехнических сооружений, находящихся в муниципальной собственности, ед.</t>
  </si>
  <si>
    <t>Администрация городского округа Кашира /МКУ г.о.Кашира "Управление строительства"</t>
  </si>
  <si>
    <t>2023, 2025</t>
  </si>
  <si>
    <t>Мероприятие 01.03 Капитальный ремонт гидротехнических сооружений, находящихся в муниципальной собственности, в том числе разработка проектной документации</t>
  </si>
  <si>
    <t>1.2.</t>
  </si>
  <si>
    <t>Разработана документация для эксплуатации гидротехнических сооружений, находящихся в собственности муниципального образования</t>
  </si>
  <si>
    <t>Мероприятие 01.01 Разработка необходимой документации для эксплуатации гидротехнических сооружений, находящихся в собственности муниципального образования</t>
  </si>
  <si>
    <t>Основное мероприятие 01.    Обеспечение безопасности гидротехнических сооружений и проведение мероприятий по берегоукреплению</t>
  </si>
  <si>
    <t>6. Перечень мероприятий  подпрограммы 2 "Развитие водохозяйственного комплекса"</t>
  </si>
  <si>
    <t>12             месяцев</t>
  </si>
  <si>
    <t>9              месяцев</t>
  </si>
  <si>
    <t>1         квартал</t>
  </si>
  <si>
    <t>Разработаны и согласованы нормативы предельно-допустимых выбросов загрязняющих веществ в атмосферный воздух (проект ПДВ) и проекта санитарно-защитной зоны для полигона после рекультивации, ед.</t>
  </si>
  <si>
    <t>Администрация городского округа Кашира</t>
  </si>
  <si>
    <t>Мероприятие 02.10 Разработка и согласование нормативов предельно-допустимых выбросов загрязняющих веществ в атмосферный воздух (проект ПДВ) и проекта санитарно-защитной зоны для полигона после рекультивации</t>
  </si>
  <si>
    <t>2.4.</t>
  </si>
  <si>
    <t>Количество мероприятий по содержанию и эксплуатации объекта размещения отходов, шт.</t>
  </si>
  <si>
    <t>Мероприятие 02.51 Содержание  полигона ТБО "Каширский"</t>
  </si>
  <si>
    <t>2.3.</t>
  </si>
  <si>
    <t>Выполнены работы/оказаны услуги по вывозу, утилизации и/или обезвреживанию фильтрата, сбору и утилизации свалочного газа с полигона ТКО</t>
  </si>
  <si>
    <t>Мероприятие 02.09 Вывоз, утилизация и/или обезвреживание фильтрата и оказание услуг по сбору и утилизации свалочного газа с полигона ТКО</t>
  </si>
  <si>
    <t>2.2.</t>
  </si>
  <si>
    <t>Проведен отбор проб, проводимый на территории полигона ТКО, и расходы за обработку данных лабораторных исследований, осуществляемых в пострекультивационный период на полигоне ТКО</t>
  </si>
  <si>
    <t>Основное мероприятие 02 Эксплуатация закрытых полигонов твердых коммунальных отходов после завершения технической части рекультивации</t>
  </si>
  <si>
    <t>Ликвидированы несанкционированные свалки</t>
  </si>
  <si>
    <t>Администрация городского округа Кашира, МБУ г.о.Кашира "Благоустройство"</t>
  </si>
  <si>
    <t xml:space="preserve">Мероприятие 01.04 
Ликвидация несанкционированных свалок
</t>
  </si>
  <si>
    <t xml:space="preserve">Основное мероприятие 01. Финансовое обеспечение расходов, направленных на осуществление полномочий в области обращения с отходами
</t>
  </si>
  <si>
    <t>8. Перечень мероприятий  подпрограммы 5 "Ликвидация накопленного вреда окружающей среде"</t>
  </si>
  <si>
    <t>Всего, в том числе по годам:</t>
  </si>
  <si>
    <t>Внебюджетные средства</t>
  </si>
  <si>
    <t>Средства федерального бюджета</t>
  </si>
  <si>
    <t>Средства бюджета Московской области</t>
  </si>
  <si>
    <t>2024 год</t>
  </si>
  <si>
    <t>2023 год</t>
  </si>
  <si>
    <t>Источники финансирования муниципальной подпрограммы, в том числе по годам реализации программы (тыс.руб.):</t>
  </si>
  <si>
    <t>Перечень подпрограмм</t>
  </si>
  <si>
    <t>Цели муниципальной программы</t>
  </si>
  <si>
    <t xml:space="preserve">Муниципальный заказчик муниципальной программы </t>
  </si>
  <si>
    <t>Координатор муниципальной программы</t>
  </si>
  <si>
    <t>к постановлению администрации городского округа Кашира</t>
  </si>
  <si>
    <t>Приложение №1</t>
  </si>
  <si>
    <t xml:space="preserve">1. ПАСПОРТ
муниципальной программы  
 «Экология и окружающая среда»  </t>
  </si>
  <si>
    <t xml:space="preserve">Обеспечение конституционных прав граждан на благоприятную  окружающую  среду  за счет снижения числа факторов, оказывающих негативное влияние </t>
  </si>
  <si>
    <t xml:space="preserve">Подпрограмма 2 «Развитие водохозяйственного комплекса»
Подпрограмма 4 «Развитие лесного хозяйства» 
Подпрограмма 5 «Ликвидация накопленного вреда окружающей среде»
</t>
  </si>
  <si>
    <t xml:space="preserve">от </t>
  </si>
  <si>
    <t>от</t>
  </si>
  <si>
    <t>Приложение № 4</t>
  </si>
  <si>
    <t>Отраслевой показатель</t>
  </si>
  <si>
    <t>Процент</t>
  </si>
  <si>
    <t>Номера основных мероприятий, подпрограммы, оказывающие влияние на достижение показателя</t>
  </si>
  <si>
    <t>Планируемое значение по годам реализации программы</t>
  </si>
  <si>
    <t>Базовое значение**</t>
  </si>
  <si>
    <t>Единица измерения (по ОКЕИ)</t>
  </si>
  <si>
    <t>Тип показателя*</t>
  </si>
  <si>
    <t>Наименование целевых показателей</t>
  </si>
  <si>
    <t>3. Целевые показатели муниципальной программы:</t>
  </si>
  <si>
    <t>Приложение №5</t>
  </si>
  <si>
    <t>2.5.</t>
  </si>
  <si>
    <t>1.5.</t>
  </si>
  <si>
    <t>1.4.</t>
  </si>
  <si>
    <t xml:space="preserve">Методика расчета показателя/результата  </t>
  </si>
  <si>
    <t>Единица измерения</t>
  </si>
  <si>
    <t xml:space="preserve">Наименование показателя/результата </t>
  </si>
  <si>
    <t xml:space="preserve">№
п/п
</t>
  </si>
  <si>
    <t>4. Методика расчета значений планируемых показателей/результатов реализации муниципальной программы (подпрограммы)</t>
  </si>
  <si>
    <t>Подпрограмма 2 «Развитие водохозяйственного комплекса»</t>
  </si>
  <si>
    <t>Доля гидротехнических сооружений с неудовлетворительным и опасным уровнем безопасности, приведенных в безопасное техническое состояние и поддерживаемых в безаварийном режиме работы</t>
  </si>
  <si>
    <t xml:space="preserve">2.01.03; 2.01.04 </t>
  </si>
  <si>
    <t xml:space="preserve">Численность населения, проживающего на подверженных негативному воздействию вод территориях, защищенного в результате проведения мероприятий
по повышению защищенности от негативного воздействия вод, нарастающим итогом
</t>
  </si>
  <si>
    <t>Приоритетный показатель, Показатель госпрограммы</t>
  </si>
  <si>
    <t>тыс. чел.</t>
  </si>
  <si>
    <t>Количество водных объектов, на которых выполнены комплексы мероприятий по ликвидации последствий засорения.</t>
  </si>
  <si>
    <t>штука</t>
  </si>
  <si>
    <t>2.03.01</t>
  </si>
  <si>
    <t>Количество прудов, на которых выполнены работы по очистке от мусора</t>
  </si>
  <si>
    <t>2.03.03</t>
  </si>
  <si>
    <t>Количество водных объектов, на которых выполнен комплекс мероприятий по санитарной очистке</t>
  </si>
  <si>
    <t>2.03.04</t>
  </si>
  <si>
    <t>Подпрограмма 4 «Развитие лесного хозяйства»</t>
  </si>
  <si>
    <t>3.1.</t>
  </si>
  <si>
    <t>Доля ликвидированных отходов, на лесных участках в составе земель лесного фонда, не предоставленных гражданам и юридическим лицам, в общем объеме обнаруженных отходов</t>
  </si>
  <si>
    <t>Отраслевой показатель (показатель госпрограммы)</t>
  </si>
  <si>
    <t>4.01.06</t>
  </si>
  <si>
    <t>Подпрограмма 5 «Ликвидация накопленного вреда окружающей среде»</t>
  </si>
  <si>
    <t>4.1.</t>
  </si>
  <si>
    <t>Процент реализации мероприятий по содержанию и эксплуатации объекта размещения отходов и законсервированного комплекса по переработке отходов</t>
  </si>
  <si>
    <t>Источник данных</t>
  </si>
  <si>
    <t>Период представления отчетности</t>
  </si>
  <si>
    <t>ежегодно</t>
  </si>
  <si>
    <t>Численность населения, проживающего на подверженных негативному воздействию вод территориях, защищенного в результате проведения мероприятий по повышению защищенности от негативного воздействия вод, нарастающим итогом</t>
  </si>
  <si>
    <t xml:space="preserve">Показатель рассчитывается по формуле:                                                                                                                                         (Vгтс р / Vгтс общ) х 100, где:                                                                                                                      Vгтс p - количество гидротехнических сооружений приведенных в безопасное техническое состояние и поддерживаемых в безаварийном режиме работы                                                                                                                                                                  Vгтс общ - количество гидротехнических сооружений с неудовлетворительным и опасным уровнем безопасности и находящиеся на содержании </t>
  </si>
  <si>
    <t>Акты выполненных работ</t>
  </si>
  <si>
    <t>Ежегодно до 15числа года, следующего за отчетным</t>
  </si>
  <si>
    <t>Ежеквартально</t>
  </si>
  <si>
    <t xml:space="preserve">Фактически достигнутое значение рассчитывается по формуле:
HMO= ∑_(p=2024)^p ∑_ip^(ip=12) ∑_t^T▒Hnp    , где:
HMO- численность населения Московской области, постоянно проживающего на подверженных негативному воздействию вод территориях, защищенного в результате проведения мероприятий по повышению защищенности от негативного воздействия вод с 1 января 2024 года на конец отчетного года P, тыс. чел.;
Нnp- численность постоянно проживающего населения Московской области на t-ой территории,  постоянно проживающего на подверженных негативному воздействию вод территориях, защищенного в результате проведения мероприятий по повышению защищенности от негативного воздействия вод, на конец ip-месяца p-года, тыс. чел.;  ip - порядковый номер месяца p-года, ip = 1,…12;    - год, p = 2027;   t - порядковый номер территории, подверженной негативному воздействию вод, t = 1, ..., T, где T - количество t территорий в муниципальных образованиях Московской области на конец ip-месяца.                  
</t>
  </si>
  <si>
    <t>Количество водных объектов, на которых выполнены комплексы мероприятий по ликвидации последствий засорения</t>
  </si>
  <si>
    <t xml:space="preserve">Количество водных объектов, на которых выполнен комплекс мероприятий по санитарной очистке </t>
  </si>
  <si>
    <t>Штука</t>
  </si>
  <si>
    <t xml:space="preserve">Показатель рассчитывается нарастающим итогом как суммарное количество водных объектов, в отношении которых в отчетном периоде выполнены комплексы мероприятий по ликвидации последствий засорения водных объектов. </t>
  </si>
  <si>
    <t>Показатель рассчитывается как суммарное количество прудов, на которых выполнены работы по очистке от мусора</t>
  </si>
  <si>
    <t>Показатель рассчитывается как суммарное количество, на которых выполнен комплекс мероприятий по санитарной очистке</t>
  </si>
  <si>
    <t>Ежеквартально до 10 числа месяца, следующего за отчетным</t>
  </si>
  <si>
    <t>Заполняется муниципальным образованием</t>
  </si>
  <si>
    <t>Ежегодно</t>
  </si>
  <si>
    <t xml:space="preserve">Показатель рассчитывается по формуле:
ПРОJ = ИОМj /  ОМj * 100 %, где:
ПРОJ - процент реализованных мероприятий, предусмотренный в отношении j-го объекта.
ОМj - объем мероприятий, предусмотренных  в отношении j-го объекта;
ИОМj - исполненный объем мероприятий, предусмотренный в отношении j-го объекта (в том (утилизация фильтрата и обеспечение работ, связанных с обезвреживанием биогаза).
</t>
  </si>
  <si>
    <t xml:space="preserve">4. Методика значения результатов выполнения мероприятий </t>
  </si>
  <si>
    <t>Наименование результата</t>
  </si>
  <si>
    <t>Единицы измерения</t>
  </si>
  <si>
    <t>Порядок определения значений</t>
  </si>
  <si>
    <t>единица</t>
  </si>
  <si>
    <t>Показатель определяется как общее количество гидротехнических сооружений, в отношении который разработана необходимая документация для эксплуатации</t>
  </si>
  <si>
    <t>Показатель определяется как общее количество объектов, в отношении которых проведены обследования и выполнены работы (услуги)  по содержанию гидротехнических сооружений</t>
  </si>
  <si>
    <t>га</t>
  </si>
  <si>
    <t>Проведены работы по очистке прудов от мусора</t>
  </si>
  <si>
    <t>Показатель определяется как общее количество гектар, в отношении которых проведены работы по очистке прудов от мусора</t>
  </si>
  <si>
    <t>3.2.</t>
  </si>
  <si>
    <t>3.3.</t>
  </si>
  <si>
    <t>3.4.</t>
  </si>
  <si>
    <t>Объем ликвидированных отходов на лесных участках в составе земель лесного фонда</t>
  </si>
  <si>
    <t>кубические метры</t>
  </si>
  <si>
    <t>Определяется Закон Московской области № 245/2021-ОЗ «О наделении органов местного самоуправления муниципальных образований Московской области отдельными государственными полномочиями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отходов»</t>
  </si>
  <si>
    <t>Мероприятие 04.01 Организация и проведение акций по посадке леса</t>
  </si>
  <si>
    <t>Показатель определяется как общее количество проведенных акций по посадке леса</t>
  </si>
  <si>
    <t>Мероприятие 01.04 Ликвидация несанкционированных свалок</t>
  </si>
  <si>
    <t>Мероприятие 02.04 Отбор проб, проводимый на территории полигона ТКО, и расходы за обработку данных лабораторных исследований, осуществляемых в пострекультивационный период на полигоне ТКО</t>
  </si>
  <si>
    <t>Разработаны и согласованы нормативы предельно-допустимых выбросов загрязняющих веществ в атмосферный воздух (проект ПДВ) и проекта санитарно-защитной зоны для полигона после рекультивации</t>
  </si>
  <si>
    <t>Показатель определяется как общее количество объектов, в отношении которых разработаны и согласованы нормативы предельно-допустимых выбросов загрязняющих веществ в атмосферный воздух (проект ПДВ) и проекта санитарно-защитной зоны для полигона после рекультивации</t>
  </si>
  <si>
    <t>процент</t>
  </si>
  <si>
    <t xml:space="preserve">Показатель выполнения работ по вывозу и утилизации и/или обезвреживанию фильтрата, а также осуществлен сбор и утилизация свалочного газа с полигона твердых коммунальных отходов рассчитывается как среднее значение:
ВРфд=(Врф+ВРд)/2 
Где :
Врф - выполненные работы по вывозу и утилизации и/или обезвреживанию фильтрата в %.
ВРд - выполненные работы по сбору и утилизации свалочного газа в %.
</t>
  </si>
  <si>
    <t>Показатель определяется как общее количество объектов, в отношении которых проведены отборы проб и обработаны данные лабораторных исследований</t>
  </si>
  <si>
    <t>Количество проведенных мероприятий по ликвидации несанкционированных свалок</t>
  </si>
  <si>
    <t>Приложение №6</t>
  </si>
  <si>
    <t>Приложение №7</t>
  </si>
  <si>
    <t>9 месяцев</t>
  </si>
  <si>
    <t>12 месяцев</t>
  </si>
  <si>
    <t xml:space="preserve">Мероприятие 02.09 Вывоз, утилизация и/или обезвреживание фильтрата и оказание услуг по сбору и утилизации свалочного газа с полигона ТКО </t>
  </si>
  <si>
    <t xml:space="preserve">Мероприятие 02.04 
Отбор проб, проводимый на территории полигона ТКО, и расходы за обработку данных лабораторных исследований, осуществляемых в пострекультивационный период на полигоне ТКО </t>
  </si>
  <si>
    <t>Отраслевой показатель, Показатель госпрограммы</t>
  </si>
  <si>
    <t>2.01.03; 2.01.04; 2.01.10</t>
  </si>
  <si>
    <t xml:space="preserve">5. 02.01;5.02.02; 5.02.03; 5.02.04; 5.02.05; 5.02.06; 5.02.07; 5.02.08; 5.02.09; 5.02.10; 5.02.11; 5.03.01 </t>
  </si>
  <si>
    <t xml:space="preserve">Доля ликвидированных отходов, на лесных участках 
в составе земель лесного фонда, не предоставленных гражданам и юридическим лицам, в общем объеме обнаруженных отходов
</t>
  </si>
  <si>
    <t>Завершен капитальный ремонт гидротехнических сооружений, находящихся в муниципальной собственности</t>
  </si>
  <si>
    <t>Разработана проектная документация на капитальный ремонт гидротехнических сооружений</t>
  </si>
  <si>
    <t>Показатель определяется как общее количество объектов, в отношении которых завершен капитальный ремонт гидротехнических сооружений, находящихся в муниципальной собственности, по проведенным мероприятиям, согласно актам выполненных работ</t>
  </si>
  <si>
    <t>Показатель определяется как общее количество объектов, в отношении которых разработана проектная документация</t>
  </si>
  <si>
    <t>Приложение №2</t>
  </si>
  <si>
    <t>Приложение №3</t>
  </si>
  <si>
    <t xml:space="preserve">Показатель рассчитывается по формуле:                                                                                                                       Cно = Nно / Nобщ x 100%, где:
Cно - доля ликвидированных отходов от объема отходов, подлежащих ликвидации в пределах выделенного финансирования;
Nно - объем ликвидированных отходов, куб. м;
Nобщ - объем отходов, подлежащих ликвидации в пределах выделенного финансирования, куб. м
</t>
  </si>
  <si>
    <t>Заместитель главы городского округа Кашира Ю.А. Головков</t>
  </si>
  <si>
    <t xml:space="preserve">Всего по мероприятию </t>
  </si>
  <si>
    <t>Капитальный ремонт</t>
  </si>
  <si>
    <t>Плотина пруда на р. Сухая Любинка в д. Знаменское г.о. Кашира</t>
  </si>
  <si>
    <t>3.</t>
  </si>
  <si>
    <t>2025-2026</t>
  </si>
  <si>
    <t>2.</t>
  </si>
  <si>
    <t>1.</t>
  </si>
  <si>
    <t>Остаток сметной стоимости, тыс.руб.</t>
  </si>
  <si>
    <t>Финансирование, тыс.руб.</t>
  </si>
  <si>
    <t>Источники финансирования, в том числе по годам реализации проограммы (тыс.руб.)</t>
  </si>
  <si>
    <t>Профинансировано на 01.01.2025,                 тыс.руб.</t>
  </si>
  <si>
    <t>Период проведения работ.</t>
  </si>
  <si>
    <t>Объем выполняемых работ</t>
  </si>
  <si>
    <t>Виды работ (капитальный ремонт/ремонт, вид/гип объекта)</t>
  </si>
  <si>
    <t>Наименование объекта (адрес объекта)</t>
  </si>
  <si>
    <t>№                  п/п</t>
  </si>
  <si>
    <t>подпрограммы "Развитие водохозяйственного комплекса"</t>
  </si>
  <si>
    <t>проектной документации</t>
  </si>
  <si>
    <t xml:space="preserve">Мероприятие 01.03 Капитальный ремонт гидротехнических сооружений, находящихся в муниципальной собственности, в том числе разработка </t>
  </si>
  <si>
    <t>муниципальной собственности городского округа Кашира Московской области, финансирования которых предусмотрено:</t>
  </si>
  <si>
    <t>Адресный перечень капитального ремонта плотин</t>
  </si>
  <si>
    <t>к постановлению администрации</t>
  </si>
  <si>
    <t>Плотина пруда на реке Столбычка д. Якимовское, кадастровый номер 50:37:0020420:321, г.о. Кашира Московской области</t>
  </si>
  <si>
    <t>Плотина пруда на р. Питеринка в д. Завалье, г.о. Кашира Московской области</t>
  </si>
  <si>
    <t>Приложение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</si>
</sst>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7.5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2" fillId="0" borderId="0"/>
  </cellStyleXfs>
  <cellXfs count="462">
    <xf numFmtId="0" fontId="0" fillId="0" borderId="0" xfId="0"/>
    <xf numFmtId="0" fontId="1" fillId="0" borderId="0" xfId="0" applyFont="1"/>
    <xf numFmtId="0" fontId="1" fillId="2" borderId="0" xfId="0" applyFont="1" applyFill="1"/>
    <xf numFmtId="0" fontId="5" fillId="3" borderId="3" xfId="0" applyFont="1" applyFill="1" applyBorder="1" applyAlignment="1">
      <alignment horizontal="justify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4" fontId="1" fillId="3" borderId="6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left" vertical="center" wrapText="1"/>
    </xf>
    <xf numFmtId="4" fontId="1" fillId="3" borderId="15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4" fontId="1" fillId="3" borderId="12" xfId="0" applyNumberFormat="1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" fontId="6" fillId="3" borderId="33" xfId="0" applyNumberFormat="1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justify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justify" vertical="center" wrapText="1"/>
    </xf>
    <xf numFmtId="2" fontId="1" fillId="3" borderId="15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0" borderId="45" xfId="0" applyFont="1" applyBorder="1"/>
    <xf numFmtId="0" fontId="1" fillId="0" borderId="46" xfId="0" applyFont="1" applyBorder="1"/>
    <xf numFmtId="49" fontId="9" fillId="3" borderId="37" xfId="0" applyNumberFormat="1" applyFont="1" applyFill="1" applyBorder="1" applyAlignment="1">
      <alignment horizontal="center" vertical="center" wrapText="1"/>
    </xf>
    <xf numFmtId="0" fontId="1" fillId="0" borderId="47" xfId="0" applyFont="1" applyBorder="1"/>
    <xf numFmtId="2" fontId="9" fillId="2" borderId="6" xfId="0" applyNumberFormat="1" applyFont="1" applyFill="1" applyBorder="1" applyAlignment="1">
      <alignment horizontal="center" vertical="center" wrapText="1"/>
    </xf>
    <xf numFmtId="0" fontId="12" fillId="0" borderId="0" xfId="1"/>
    <xf numFmtId="4" fontId="13" fillId="0" borderId="6" xfId="1" applyNumberFormat="1" applyFont="1" applyBorder="1" applyAlignment="1">
      <alignment horizontal="center" vertical="center" wrapText="1"/>
    </xf>
    <xf numFmtId="0" fontId="13" fillId="0" borderId="6" xfId="1" applyFont="1" applyBorder="1" applyAlignment="1">
      <alignment vertical="center" wrapText="1"/>
    </xf>
    <xf numFmtId="2" fontId="13" fillId="0" borderId="6" xfId="1" applyNumberFormat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0" borderId="33" xfId="1" applyFont="1" applyBorder="1" applyAlignment="1">
      <alignment vertical="center" wrapText="1"/>
    </xf>
    <xf numFmtId="0" fontId="17" fillId="0" borderId="6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/>
    </xf>
    <xf numFmtId="0" fontId="17" fillId="0" borderId="6" xfId="1" applyFont="1" applyBorder="1" applyAlignment="1">
      <alignment horizontal="center" vertical="top"/>
    </xf>
    <xf numFmtId="0" fontId="16" fillId="0" borderId="0" xfId="1" applyFont="1" applyAlignment="1">
      <alignment horizontal="left" vertical="top" wrapText="1"/>
    </xf>
    <xf numFmtId="0" fontId="16" fillId="0" borderId="6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/>
    </xf>
    <xf numFmtId="0" fontId="12" fillId="0" borderId="0" xfId="1" applyAlignment="1">
      <alignment horizontal="right"/>
    </xf>
    <xf numFmtId="4" fontId="1" fillId="3" borderId="29" xfId="0" applyNumberFormat="1" applyFont="1" applyFill="1" applyBorder="1" applyAlignment="1">
      <alignment horizontal="center" vertical="center" wrapText="1"/>
    </xf>
    <xf numFmtId="4" fontId="1" fillId="3" borderId="20" xfId="0" applyNumberFormat="1" applyFont="1" applyFill="1" applyBorder="1" applyAlignment="1">
      <alignment horizontal="center" vertical="center" wrapText="1"/>
    </xf>
    <xf numFmtId="4" fontId="6" fillId="3" borderId="26" xfId="0" applyNumberFormat="1" applyFont="1" applyFill="1" applyBorder="1" applyAlignment="1">
      <alignment horizontal="center" vertical="center" wrapText="1"/>
    </xf>
    <xf numFmtId="4" fontId="5" fillId="3" borderId="26" xfId="0" applyNumberFormat="1" applyFont="1" applyFill="1" applyBorder="1" applyAlignment="1">
      <alignment horizontal="center" vertical="center" wrapText="1"/>
    </xf>
    <xf numFmtId="164" fontId="1" fillId="2" borderId="33" xfId="0" applyNumberFormat="1" applyFont="1" applyFill="1" applyBorder="1" applyAlignment="1">
      <alignment horizontal="center" vertical="center" wrapText="1"/>
    </xf>
    <xf numFmtId="4" fontId="5" fillId="2" borderId="2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2" fontId="6" fillId="2" borderId="26" xfId="0" applyNumberFormat="1" applyFont="1" applyFill="1" applyBorder="1" applyAlignment="1">
      <alignment horizontal="center" vertical="center" wrapText="1"/>
    </xf>
    <xf numFmtId="2" fontId="1" fillId="2" borderId="29" xfId="0" applyNumberFormat="1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4" fontId="6" fillId="2" borderId="36" xfId="0" applyNumberFormat="1" applyFont="1" applyFill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2" borderId="20" xfId="0" applyNumberFormat="1" applyFont="1" applyFill="1" applyBorder="1" applyAlignment="1">
      <alignment horizontal="center" vertical="center" wrapText="1"/>
    </xf>
    <xf numFmtId="4" fontId="1" fillId="2" borderId="29" xfId="0" applyNumberFormat="1" applyFont="1" applyFill="1" applyBorder="1" applyAlignment="1">
      <alignment horizontal="center" vertical="center" wrapText="1"/>
    </xf>
    <xf numFmtId="4" fontId="1" fillId="0" borderId="29" xfId="0" applyNumberFormat="1" applyFont="1" applyBorder="1" applyAlignment="1">
      <alignment horizontal="center" vertical="center" wrapText="1"/>
    </xf>
    <xf numFmtId="4" fontId="1" fillId="2" borderId="42" xfId="0" applyNumberFormat="1" applyFont="1" applyFill="1" applyBorder="1" applyAlignment="1">
      <alignment horizontal="center" vertical="center" wrapText="1"/>
    </xf>
    <xf numFmtId="49" fontId="9" fillId="3" borderId="11" xfId="0" applyNumberFormat="1" applyFont="1" applyFill="1" applyBorder="1" applyAlignment="1">
      <alignment horizontal="center" vertical="center" wrapText="1"/>
    </xf>
    <xf numFmtId="2" fontId="6" fillId="3" borderId="26" xfId="0" applyNumberFormat="1" applyFont="1" applyFill="1" applyBorder="1" applyAlignment="1">
      <alignment horizontal="center" vertical="center" wrapText="1"/>
    </xf>
    <xf numFmtId="2" fontId="1" fillId="3" borderId="20" xfId="0" applyNumberFormat="1" applyFont="1" applyFill="1" applyBorder="1" applyAlignment="1">
      <alignment horizontal="center" vertical="center" wrapText="1"/>
    </xf>
    <xf numFmtId="164" fontId="1" fillId="2" borderId="50" xfId="0" applyNumberFormat="1" applyFont="1" applyFill="1" applyBorder="1" applyAlignment="1">
      <alignment horizontal="center" vertical="center" wrapText="1"/>
    </xf>
    <xf numFmtId="164" fontId="1" fillId="2" borderId="29" xfId="0" applyNumberFormat="1" applyFont="1" applyFill="1" applyBorder="1" applyAlignment="1">
      <alignment horizontal="center" vertical="center" wrapText="1"/>
    </xf>
    <xf numFmtId="2" fontId="6" fillId="2" borderId="36" xfId="0" applyNumberFormat="1" applyFont="1" applyFill="1" applyBorder="1" applyAlignment="1">
      <alignment horizontal="center" vertical="center" wrapText="1"/>
    </xf>
    <xf numFmtId="164" fontId="1" fillId="2" borderId="36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4" fontId="5" fillId="2" borderId="33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164" fontId="19" fillId="2" borderId="6" xfId="0" applyNumberFormat="1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left" vertical="center" wrapText="1"/>
    </xf>
    <xf numFmtId="164" fontId="20" fillId="2" borderId="6" xfId="0" applyNumberFormat="1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4" fontId="19" fillId="3" borderId="3" xfId="0" applyNumberFormat="1" applyFont="1" applyFill="1" applyBorder="1" applyAlignment="1">
      <alignment horizontal="center" vertical="center" wrapText="1"/>
    </xf>
    <xf numFmtId="4" fontId="19" fillId="3" borderId="26" xfId="0" applyNumberFormat="1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left" vertical="center" wrapText="1"/>
    </xf>
    <xf numFmtId="0" fontId="13" fillId="0" borderId="33" xfId="1" applyFont="1" applyBorder="1" applyAlignment="1">
      <alignment horizontal="left" vertical="center" wrapText="1"/>
    </xf>
    <xf numFmtId="0" fontId="13" fillId="0" borderId="6" xfId="1" applyFont="1" applyBorder="1" applyAlignment="1">
      <alignment horizontal="left" vertical="top" wrapText="1"/>
    </xf>
    <xf numFmtId="0" fontId="16" fillId="0" borderId="0" xfId="1" applyFont="1" applyAlignment="1">
      <alignment horizontal="left"/>
    </xf>
    <xf numFmtId="0" fontId="16" fillId="0" borderId="0" xfId="1" applyFont="1" applyAlignment="1">
      <alignment horizontal="left" wrapText="1"/>
    </xf>
    <xf numFmtId="0" fontId="12" fillId="0" borderId="0" xfId="1" applyAlignment="1">
      <alignment horizontal="left"/>
    </xf>
    <xf numFmtId="0" fontId="15" fillId="0" borderId="0" xfId="1" applyFont="1" applyAlignment="1">
      <alignment horizontal="center" wrapText="1"/>
    </xf>
    <xf numFmtId="0" fontId="14" fillId="0" borderId="0" xfId="1" applyFont="1" applyAlignment="1">
      <alignment horizontal="center" wrapText="1"/>
    </xf>
    <xf numFmtId="0" fontId="13" fillId="0" borderId="6" xfId="1" applyFont="1" applyBorder="1" applyAlignment="1">
      <alignment horizontal="left" vertical="center" wrapText="1"/>
    </xf>
    <xf numFmtId="0" fontId="13" fillId="0" borderId="6" xfId="1" applyFont="1" applyBorder="1" applyAlignment="1">
      <alignment vertical="center" wrapText="1"/>
    </xf>
    <xf numFmtId="0" fontId="13" fillId="0" borderId="42" xfId="1" applyFont="1" applyBorder="1" applyAlignment="1">
      <alignment horizontal="left" vertical="top" wrapText="1"/>
    </xf>
    <xf numFmtId="0" fontId="13" fillId="0" borderId="41" xfId="1" applyFont="1" applyBorder="1" applyAlignment="1">
      <alignment horizontal="left" vertical="top" wrapText="1"/>
    </xf>
    <xf numFmtId="0" fontId="13" fillId="0" borderId="40" xfId="1" applyFont="1" applyBorder="1" applyAlignment="1">
      <alignment horizontal="left" vertical="top" wrapText="1"/>
    </xf>
    <xf numFmtId="0" fontId="13" fillId="0" borderId="36" xfId="1" applyFont="1" applyBorder="1" applyAlignment="1">
      <alignment horizontal="left" vertical="top" wrapText="1"/>
    </xf>
    <xf numFmtId="0" fontId="13" fillId="0" borderId="35" xfId="1" applyFont="1" applyBorder="1" applyAlignment="1">
      <alignment horizontal="left" vertical="top" wrapText="1"/>
    </xf>
    <xf numFmtId="0" fontId="13" fillId="0" borderId="34" xfId="1" applyFont="1" applyBorder="1" applyAlignment="1">
      <alignment horizontal="left" vertical="top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4" fontId="5" fillId="2" borderId="33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164" fontId="5" fillId="2" borderId="33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4" fontId="1" fillId="2" borderId="14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2" fontId="6" fillId="2" borderId="26" xfId="0" applyNumberFormat="1" applyFont="1" applyFill="1" applyBorder="1" applyAlignment="1">
      <alignment horizontal="center" vertical="center" wrapText="1"/>
    </xf>
    <xf numFmtId="2" fontId="6" fillId="2" borderId="27" xfId="0" applyNumberFormat="1" applyFont="1" applyFill="1" applyBorder="1" applyAlignment="1">
      <alignment horizontal="center" vertical="center" wrapText="1"/>
    </xf>
    <xf numFmtId="2" fontId="6" fillId="2" borderId="28" xfId="0" applyNumberFormat="1" applyFont="1" applyFill="1" applyBorder="1" applyAlignment="1">
      <alignment horizontal="center" vertical="center" wrapText="1"/>
    </xf>
    <xf numFmtId="2" fontId="1" fillId="2" borderId="29" xfId="0" applyNumberFormat="1" applyFont="1" applyFill="1" applyBorder="1" applyAlignment="1">
      <alignment horizontal="center" vertical="center" wrapText="1"/>
    </xf>
    <xf numFmtId="2" fontId="1" fillId="2" borderId="30" xfId="0" applyNumberFormat="1" applyFont="1" applyFill="1" applyBorder="1" applyAlignment="1">
      <alignment horizontal="center" vertical="center" wrapText="1"/>
    </xf>
    <xf numFmtId="2" fontId="1" fillId="2" borderId="31" xfId="0" applyNumberFormat="1" applyFont="1" applyFill="1" applyBorder="1" applyAlignment="1">
      <alignment horizontal="center" vertical="center" wrapText="1"/>
    </xf>
    <xf numFmtId="2" fontId="1" fillId="3" borderId="29" xfId="0" applyNumberFormat="1" applyFont="1" applyFill="1" applyBorder="1" applyAlignment="1">
      <alignment horizontal="center" vertical="center" wrapText="1"/>
    </xf>
    <xf numFmtId="2" fontId="1" fillId="3" borderId="30" xfId="0" applyNumberFormat="1" applyFont="1" applyFill="1" applyBorder="1" applyAlignment="1">
      <alignment horizontal="center" vertical="center" wrapText="1"/>
    </xf>
    <xf numFmtId="2" fontId="1" fillId="3" borderId="31" xfId="0" applyNumberFormat="1" applyFont="1" applyFill="1" applyBorder="1" applyAlignment="1">
      <alignment horizontal="center" vertical="center" wrapText="1"/>
    </xf>
    <xf numFmtId="2" fontId="1" fillId="2" borderId="20" xfId="0" applyNumberFormat="1" applyFont="1" applyFill="1" applyBorder="1" applyAlignment="1">
      <alignment horizontal="center" vertical="center" wrapText="1"/>
    </xf>
    <xf numFmtId="2" fontId="1" fillId="2" borderId="21" xfId="0" applyNumberFormat="1" applyFont="1" applyFill="1" applyBorder="1" applyAlignment="1">
      <alignment horizontal="center" vertical="center" wrapText="1"/>
    </xf>
    <xf numFmtId="2" fontId="1" fillId="2" borderId="22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3" borderId="12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4" fontId="1" fillId="2" borderId="29" xfId="0" applyNumberFormat="1" applyFont="1" applyFill="1" applyBorder="1" applyAlignment="1">
      <alignment horizontal="center" vertical="center" wrapText="1"/>
    </xf>
    <xf numFmtId="4" fontId="1" fillId="2" borderId="30" xfId="0" applyNumberFormat="1" applyFont="1" applyFill="1" applyBorder="1" applyAlignment="1">
      <alignment horizontal="center" vertical="center" wrapText="1"/>
    </xf>
    <xf numFmtId="4" fontId="1" fillId="2" borderId="31" xfId="0" applyNumberFormat="1" applyFont="1" applyFill="1" applyBorder="1" applyAlignment="1">
      <alignment horizontal="center" vertical="center" wrapText="1"/>
    </xf>
    <xf numFmtId="2" fontId="6" fillId="2" borderId="36" xfId="0" applyNumberFormat="1" applyFont="1" applyFill="1" applyBorder="1" applyAlignment="1">
      <alignment horizontal="center" vertical="center" wrapText="1"/>
    </xf>
    <xf numFmtId="2" fontId="6" fillId="2" borderId="35" xfId="0" applyNumberFormat="1" applyFont="1" applyFill="1" applyBorder="1" applyAlignment="1">
      <alignment horizontal="center" vertical="center" wrapText="1"/>
    </xf>
    <xf numFmtId="2" fontId="6" fillId="2" borderId="34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4" xfId="0" applyNumberFormat="1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4" fontId="1" fillId="3" borderId="29" xfId="0" applyNumberFormat="1" applyFont="1" applyFill="1" applyBorder="1" applyAlignment="1">
      <alignment horizontal="center" vertical="center" wrapText="1"/>
    </xf>
    <xf numFmtId="4" fontId="1" fillId="3" borderId="30" xfId="0" applyNumberFormat="1" applyFont="1" applyFill="1" applyBorder="1" applyAlignment="1">
      <alignment horizontal="center" vertical="center" wrapText="1"/>
    </xf>
    <xf numFmtId="4" fontId="1" fillId="3" borderId="31" xfId="0" applyNumberFormat="1" applyFont="1" applyFill="1" applyBorder="1" applyAlignment="1">
      <alignment horizontal="center"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4" fontId="1" fillId="2" borderId="21" xfId="0" applyNumberFormat="1" applyFont="1" applyFill="1" applyBorder="1" applyAlignment="1">
      <alignment horizontal="center" vertical="center" wrapText="1"/>
    </xf>
    <xf numFmtId="4" fontId="1" fillId="2" borderId="2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4" fontId="5" fillId="2" borderId="26" xfId="0" applyNumberFormat="1" applyFont="1" applyFill="1" applyBorder="1" applyAlignment="1">
      <alignment horizontal="center" vertical="center" wrapText="1"/>
    </xf>
    <xf numFmtId="4" fontId="5" fillId="2" borderId="27" xfId="0" applyNumberFormat="1" applyFont="1" applyFill="1" applyBorder="1" applyAlignment="1">
      <alignment horizontal="center" vertical="center" wrapText="1"/>
    </xf>
    <xf numFmtId="4" fontId="5" fillId="2" borderId="28" xfId="0" applyNumberFormat="1" applyFont="1" applyFill="1" applyBorder="1" applyAlignment="1">
      <alignment horizontal="center" vertical="center" wrapText="1"/>
    </xf>
    <xf numFmtId="4" fontId="5" fillId="2" borderId="42" xfId="0" applyNumberFormat="1" applyFont="1" applyFill="1" applyBorder="1" applyAlignment="1">
      <alignment horizontal="center" vertical="center" wrapText="1"/>
    </xf>
    <xf numFmtId="4" fontId="5" fillId="2" borderId="41" xfId="0" applyNumberFormat="1" applyFont="1" applyFill="1" applyBorder="1" applyAlignment="1">
      <alignment horizontal="center" vertical="center" wrapText="1"/>
    </xf>
    <xf numFmtId="4" fontId="5" fillId="2" borderId="40" xfId="0" applyNumberFormat="1" applyFont="1" applyFill="1" applyBorder="1" applyAlignment="1">
      <alignment horizontal="center" vertical="center" wrapText="1"/>
    </xf>
    <xf numFmtId="4" fontId="5" fillId="2" borderId="36" xfId="0" applyNumberFormat="1" applyFont="1" applyFill="1" applyBorder="1" applyAlignment="1">
      <alignment horizontal="center" vertical="center" wrapText="1"/>
    </xf>
    <xf numFmtId="4" fontId="5" fillId="2" borderId="35" xfId="0" applyNumberFormat="1" applyFont="1" applyFill="1" applyBorder="1" applyAlignment="1">
      <alignment horizontal="center" vertical="center" wrapText="1"/>
    </xf>
    <xf numFmtId="4" fontId="5" fillId="2" borderId="34" xfId="0" applyNumberFormat="1" applyFont="1" applyFill="1" applyBorder="1" applyAlignment="1">
      <alignment horizontal="center" vertical="center" wrapText="1"/>
    </xf>
    <xf numFmtId="2" fontId="5" fillId="2" borderId="8" xfId="0" applyNumberFormat="1" applyFont="1" applyFill="1" applyBorder="1" applyAlignment="1">
      <alignment horizontal="center" vertical="center" wrapText="1"/>
    </xf>
    <xf numFmtId="2" fontId="5" fillId="2" borderId="12" xfId="0" applyNumberFormat="1" applyFont="1" applyFill="1" applyBorder="1" applyAlignment="1">
      <alignment horizontal="center" vertical="center" wrapText="1"/>
    </xf>
    <xf numFmtId="2" fontId="5" fillId="2" borderId="33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2" fontId="1" fillId="2" borderId="12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center" vertical="center" wrapText="1"/>
    </xf>
    <xf numFmtId="4" fontId="6" fillId="2" borderId="26" xfId="0" applyNumberFormat="1" applyFont="1" applyFill="1" applyBorder="1" applyAlignment="1">
      <alignment horizontal="center" vertical="center" wrapText="1"/>
    </xf>
    <xf numFmtId="4" fontId="6" fillId="2" borderId="27" xfId="0" applyNumberFormat="1" applyFont="1" applyFill="1" applyBorder="1" applyAlignment="1">
      <alignment horizontal="center" vertical="center" wrapText="1"/>
    </xf>
    <xf numFmtId="4" fontId="6" fillId="2" borderId="28" xfId="0" applyNumberFormat="1" applyFont="1" applyFill="1" applyBorder="1" applyAlignment="1">
      <alignment horizontal="center" vertical="center" wrapText="1"/>
    </xf>
    <xf numFmtId="49" fontId="1" fillId="2" borderId="3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1" fillId="2" borderId="40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9" fillId="2" borderId="31" xfId="0" applyFont="1" applyFill="1" applyBorder="1" applyAlignment="1">
      <alignment horizontal="left" vertical="center" wrapText="1"/>
    </xf>
    <xf numFmtId="0" fontId="9" fillId="2" borderId="40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4" fontId="1" fillId="3" borderId="32" xfId="0" applyNumberFormat="1" applyFont="1" applyFill="1" applyBorder="1" applyAlignment="1">
      <alignment horizontal="center" vertical="center" wrapText="1"/>
    </xf>
    <xf numFmtId="4" fontId="1" fillId="3" borderId="18" xfId="0" applyNumberFormat="1" applyFont="1" applyFill="1" applyBorder="1" applyAlignment="1">
      <alignment horizontal="center" vertical="center" wrapText="1"/>
    </xf>
    <xf numFmtId="4" fontId="1" fillId="3" borderId="19" xfId="0" applyNumberFormat="1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4" fontId="6" fillId="3" borderId="26" xfId="0" applyNumberFormat="1" applyFont="1" applyFill="1" applyBorder="1" applyAlignment="1">
      <alignment horizontal="center" vertical="center" wrapText="1"/>
    </xf>
    <xf numFmtId="4" fontId="6" fillId="3" borderId="27" xfId="0" applyNumberFormat="1" applyFont="1" applyFill="1" applyBorder="1" applyAlignment="1">
      <alignment horizontal="center" vertical="center" wrapText="1"/>
    </xf>
    <xf numFmtId="4" fontId="6" fillId="3" borderId="28" xfId="0" applyNumberFormat="1" applyFont="1" applyFill="1" applyBorder="1" applyAlignment="1">
      <alignment horizontal="center" vertical="center" wrapText="1"/>
    </xf>
    <xf numFmtId="164" fontId="6" fillId="2" borderId="33" xfId="0" applyNumberFormat="1" applyFont="1" applyFill="1" applyBorder="1" applyAlignment="1">
      <alignment horizontal="center" vertical="center" wrapText="1"/>
    </xf>
    <xf numFmtId="4" fontId="1" fillId="3" borderId="20" xfId="0" applyNumberFormat="1" applyFont="1" applyFill="1" applyBorder="1" applyAlignment="1">
      <alignment horizontal="center" vertical="center" wrapText="1"/>
    </xf>
    <xf numFmtId="4" fontId="1" fillId="3" borderId="21" xfId="0" applyNumberFormat="1" applyFont="1" applyFill="1" applyBorder="1" applyAlignment="1">
      <alignment horizontal="center" vertical="center" wrapText="1"/>
    </xf>
    <xf numFmtId="4" fontId="1" fillId="3" borderId="22" xfId="0" applyNumberFormat="1" applyFont="1" applyFill="1" applyBorder="1" applyAlignment="1">
      <alignment horizontal="center" vertical="center" wrapText="1"/>
    </xf>
    <xf numFmtId="4" fontId="1" fillId="3" borderId="42" xfId="0" applyNumberFormat="1" applyFont="1" applyFill="1" applyBorder="1" applyAlignment="1">
      <alignment horizontal="center" vertical="center" wrapText="1"/>
    </xf>
    <xf numFmtId="4" fontId="1" fillId="3" borderId="41" xfId="0" applyNumberFormat="1" applyFont="1" applyFill="1" applyBorder="1" applyAlignment="1">
      <alignment horizontal="center" vertical="center" wrapText="1"/>
    </xf>
    <xf numFmtId="4" fontId="1" fillId="3" borderId="40" xfId="0" applyNumberFormat="1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4" fontId="5" fillId="3" borderId="26" xfId="0" applyNumberFormat="1" applyFont="1" applyFill="1" applyBorder="1" applyAlignment="1">
      <alignment horizontal="center" vertical="center" wrapText="1"/>
    </xf>
    <xf numFmtId="4" fontId="5" fillId="3" borderId="27" xfId="0" applyNumberFormat="1" applyFont="1" applyFill="1" applyBorder="1" applyAlignment="1">
      <alignment horizontal="center" vertical="center" wrapText="1"/>
    </xf>
    <xf numFmtId="4" fontId="5" fillId="3" borderId="28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3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0" borderId="47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2" borderId="3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49" fontId="9" fillId="3" borderId="10" xfId="0" applyNumberFormat="1" applyFont="1" applyFill="1" applyBorder="1" applyAlignment="1">
      <alignment horizontal="center" vertical="center" wrapText="1"/>
    </xf>
    <xf numFmtId="49" fontId="9" fillId="3" borderId="11" xfId="0" applyNumberFormat="1" applyFont="1" applyFill="1" applyBorder="1" applyAlignment="1">
      <alignment horizontal="center" vertical="center" wrapText="1"/>
    </xf>
    <xf numFmtId="49" fontId="9" fillId="3" borderId="37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49" fontId="9" fillId="3" borderId="51" xfId="0" applyNumberFormat="1" applyFont="1" applyFill="1" applyBorder="1" applyAlignment="1">
      <alignment horizontal="center" vertical="center" wrapText="1"/>
    </xf>
    <xf numFmtId="49" fontId="9" fillId="3" borderId="52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4" fontId="5" fillId="2" borderId="49" xfId="0" applyNumberFormat="1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2" fontId="6" fillId="3" borderId="26" xfId="0" applyNumberFormat="1" applyFont="1" applyFill="1" applyBorder="1" applyAlignment="1">
      <alignment horizontal="center" vertical="center" wrapText="1"/>
    </xf>
    <xf numFmtId="2" fontId="6" fillId="3" borderId="27" xfId="0" applyNumberFormat="1" applyFont="1" applyFill="1" applyBorder="1" applyAlignment="1">
      <alignment horizontal="center" vertical="center" wrapText="1"/>
    </xf>
    <xf numFmtId="2" fontId="6" fillId="3" borderId="28" xfId="0" applyNumberFormat="1" applyFont="1" applyFill="1" applyBorder="1" applyAlignment="1">
      <alignment horizontal="center" vertical="center" wrapText="1"/>
    </xf>
    <xf numFmtId="2" fontId="1" fillId="3" borderId="20" xfId="0" applyNumberFormat="1" applyFont="1" applyFill="1" applyBorder="1" applyAlignment="1">
      <alignment horizontal="center" vertical="center" wrapText="1"/>
    </xf>
    <xf numFmtId="2" fontId="1" fillId="3" borderId="21" xfId="0" applyNumberFormat="1" applyFont="1" applyFill="1" applyBorder="1" applyAlignment="1">
      <alignment horizontal="center" vertical="center" wrapText="1"/>
    </xf>
    <xf numFmtId="2" fontId="1" fillId="3" borderId="22" xfId="0" applyNumberFormat="1" applyFont="1" applyFill="1" applyBorder="1" applyAlignment="1">
      <alignment horizontal="center" vertical="center" wrapText="1"/>
    </xf>
    <xf numFmtId="4" fontId="19" fillId="3" borderId="26" xfId="0" applyNumberFormat="1" applyFont="1" applyFill="1" applyBorder="1" applyAlignment="1">
      <alignment horizontal="center" vertical="center" wrapText="1"/>
    </xf>
    <xf numFmtId="4" fontId="19" fillId="3" borderId="27" xfId="0" applyNumberFormat="1" applyFont="1" applyFill="1" applyBorder="1" applyAlignment="1">
      <alignment horizontal="center" vertical="center" wrapText="1"/>
    </xf>
    <xf numFmtId="4" fontId="19" fillId="3" borderId="28" xfId="0" applyNumberFormat="1" applyFont="1" applyFill="1" applyBorder="1" applyAlignment="1">
      <alignment horizontal="center" vertical="center" wrapText="1"/>
    </xf>
    <xf numFmtId="49" fontId="17" fillId="0" borderId="29" xfId="1" applyNumberFormat="1" applyFont="1" applyBorder="1" applyAlignment="1">
      <alignment horizontal="center" vertical="center" wrapText="1"/>
    </xf>
    <xf numFmtId="49" fontId="17" fillId="0" borderId="31" xfId="1" applyNumberFormat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center"/>
    </xf>
    <xf numFmtId="0" fontId="16" fillId="0" borderId="30" xfId="1" applyFont="1" applyBorder="1" applyAlignment="1">
      <alignment horizontal="center"/>
    </xf>
    <xf numFmtId="0" fontId="16" fillId="0" borderId="31" xfId="1" applyFont="1" applyBorder="1" applyAlignment="1">
      <alignment horizontal="center"/>
    </xf>
    <xf numFmtId="0" fontId="17" fillId="0" borderId="6" xfId="1" applyFont="1" applyBorder="1" applyAlignment="1">
      <alignment horizontal="center" vertical="center" wrapText="1"/>
    </xf>
    <xf numFmtId="0" fontId="17" fillId="0" borderId="29" xfId="1" applyFont="1" applyBorder="1" applyAlignment="1">
      <alignment horizontal="center" vertical="center" wrapText="1"/>
    </xf>
    <xf numFmtId="0" fontId="17" fillId="0" borderId="30" xfId="1" applyFont="1" applyBorder="1" applyAlignment="1">
      <alignment horizontal="center" vertical="center" wrapText="1"/>
    </xf>
    <xf numFmtId="0" fontId="17" fillId="0" borderId="31" xfId="1" applyFont="1" applyBorder="1" applyAlignment="1">
      <alignment horizontal="center" vertical="center" wrapText="1"/>
    </xf>
    <xf numFmtId="0" fontId="17" fillId="0" borderId="29" xfId="1" applyFont="1" applyBorder="1" applyAlignment="1">
      <alignment horizontal="left" vertical="top" wrapText="1"/>
    </xf>
    <xf numFmtId="0" fontId="17" fillId="0" borderId="30" xfId="1" applyFont="1" applyBorder="1" applyAlignment="1">
      <alignment horizontal="left" vertical="top" wrapText="1"/>
    </xf>
    <xf numFmtId="0" fontId="17" fillId="0" borderId="31" xfId="1" applyFont="1" applyBorder="1" applyAlignment="1">
      <alignment horizontal="left" vertical="top" wrapText="1"/>
    </xf>
    <xf numFmtId="0" fontId="16" fillId="0" borderId="0" xfId="1" applyFont="1" applyAlignment="1">
      <alignment horizontal="left" vertical="center"/>
    </xf>
    <xf numFmtId="0" fontId="16" fillId="0" borderId="0" xfId="1" applyFont="1" applyAlignment="1">
      <alignment horizontal="left" vertical="top" wrapText="1"/>
    </xf>
    <xf numFmtId="0" fontId="12" fillId="0" borderId="0" xfId="1" applyAlignment="1">
      <alignment horizontal="left" vertical="center"/>
    </xf>
    <xf numFmtId="0" fontId="15" fillId="0" borderId="0" xfId="1" applyFont="1" applyAlignment="1">
      <alignment horizontal="center" vertical="top"/>
    </xf>
    <xf numFmtId="0" fontId="12" fillId="0" borderId="0" xfId="1" applyAlignment="1">
      <alignment horizontal="center" vertical="top"/>
    </xf>
    <xf numFmtId="0" fontId="12" fillId="0" borderId="0" xfId="1" applyAlignment="1">
      <alignment horizontal="center"/>
    </xf>
    <xf numFmtId="0" fontId="17" fillId="0" borderId="29" xfId="1" applyFont="1" applyBorder="1" applyAlignment="1">
      <alignment horizontal="center" vertical="center"/>
    </xf>
    <xf numFmtId="0" fontId="17" fillId="0" borderId="31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wrapText="1"/>
    </xf>
    <xf numFmtId="0" fontId="17" fillId="0" borderId="40" xfId="1" applyFont="1" applyBorder="1" applyAlignment="1">
      <alignment horizontal="center" wrapText="1"/>
    </xf>
    <xf numFmtId="0" fontId="17" fillId="0" borderId="49" xfId="1" applyFont="1" applyBorder="1" applyAlignment="1">
      <alignment horizontal="center" wrapText="1"/>
    </xf>
    <xf numFmtId="0" fontId="17" fillId="0" borderId="48" xfId="1" applyFont="1" applyBorder="1" applyAlignment="1">
      <alignment horizontal="center" wrapText="1"/>
    </xf>
    <xf numFmtId="0" fontId="17" fillId="0" borderId="36" xfId="1" applyFont="1" applyBorder="1" applyAlignment="1">
      <alignment horizontal="center" wrapText="1"/>
    </xf>
    <xf numFmtId="0" fontId="17" fillId="0" borderId="34" xfId="1" applyFont="1" applyBorder="1" applyAlignment="1">
      <alignment horizontal="center" wrapText="1"/>
    </xf>
    <xf numFmtId="0" fontId="17" fillId="0" borderId="29" xfId="1" applyFont="1" applyBorder="1" applyAlignment="1">
      <alignment horizontal="center"/>
    </xf>
    <xf numFmtId="0" fontId="17" fillId="0" borderId="31" xfId="1" applyFont="1" applyBorder="1" applyAlignment="1">
      <alignment horizontal="center"/>
    </xf>
    <xf numFmtId="0" fontId="17" fillId="0" borderId="30" xfId="1" applyFont="1" applyBorder="1" applyAlignment="1">
      <alignment horizontal="center"/>
    </xf>
    <xf numFmtId="0" fontId="17" fillId="0" borderId="42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17" fillId="0" borderId="40" xfId="1" applyFont="1" applyBorder="1" applyAlignment="1">
      <alignment horizontal="center" vertical="center"/>
    </xf>
    <xf numFmtId="0" fontId="17" fillId="0" borderId="36" xfId="1" applyFont="1" applyBorder="1" applyAlignment="1">
      <alignment horizontal="center" vertical="center"/>
    </xf>
    <xf numFmtId="0" fontId="17" fillId="0" borderId="35" xfId="1" applyFont="1" applyBorder="1" applyAlignment="1">
      <alignment horizontal="center" vertical="center"/>
    </xf>
    <xf numFmtId="0" fontId="17" fillId="0" borderId="34" xfId="1" applyFont="1" applyBorder="1" applyAlignment="1">
      <alignment horizontal="center" vertical="center"/>
    </xf>
    <xf numFmtId="0" fontId="17" fillId="0" borderId="6" xfId="1" applyFont="1" applyBorder="1" applyAlignment="1">
      <alignment horizontal="left" vertical="center" wrapText="1"/>
    </xf>
    <xf numFmtId="0" fontId="17" fillId="0" borderId="8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7" fillId="0" borderId="33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 wrapText="1"/>
    </xf>
    <xf numFmtId="0" fontId="17" fillId="0" borderId="41" xfId="1" applyFont="1" applyBorder="1" applyAlignment="1">
      <alignment horizontal="center" vertical="center" wrapText="1"/>
    </xf>
    <xf numFmtId="0" fontId="17" fillId="0" borderId="40" xfId="1" applyFont="1" applyBorder="1" applyAlignment="1">
      <alignment horizontal="center" vertical="center" wrapText="1"/>
    </xf>
    <xf numFmtId="0" fontId="17" fillId="0" borderId="49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7" fillId="0" borderId="48" xfId="1" applyFont="1" applyBorder="1" applyAlignment="1">
      <alignment horizontal="center" vertical="center" wrapText="1"/>
    </xf>
    <xf numFmtId="0" fontId="17" fillId="0" borderId="36" xfId="1" applyFont="1" applyBorder="1" applyAlignment="1">
      <alignment horizontal="center" vertical="center" wrapText="1"/>
    </xf>
    <xf numFmtId="0" fontId="17" fillId="0" borderId="35" xfId="1" applyFont="1" applyBorder="1" applyAlignment="1">
      <alignment horizontal="center" vertical="center" wrapText="1"/>
    </xf>
    <xf numFmtId="0" fontId="17" fillId="0" borderId="34" xfId="1" applyFont="1" applyBorder="1" applyAlignment="1">
      <alignment horizontal="center" vertical="center" wrapText="1"/>
    </xf>
    <xf numFmtId="0" fontId="17" fillId="0" borderId="49" xfId="1" applyFont="1" applyBorder="1" applyAlignment="1">
      <alignment horizontal="center" vertical="center"/>
    </xf>
    <xf numFmtId="0" fontId="17" fillId="0" borderId="48" xfId="1" applyFont="1" applyBorder="1" applyAlignment="1">
      <alignment horizontal="center" vertical="center"/>
    </xf>
    <xf numFmtId="0" fontId="16" fillId="0" borderId="29" xfId="1" applyFont="1" applyBorder="1" applyAlignment="1">
      <alignment horizontal="left" vertical="center" wrapText="1"/>
    </xf>
    <xf numFmtId="0" fontId="16" fillId="0" borderId="30" xfId="1" applyFont="1" applyBorder="1" applyAlignment="1">
      <alignment horizontal="left" vertical="center" wrapText="1"/>
    </xf>
    <xf numFmtId="0" fontId="16" fillId="0" borderId="31" xfId="1" applyFont="1" applyBorder="1" applyAlignment="1">
      <alignment horizontal="left" vertical="center" wrapText="1"/>
    </xf>
    <xf numFmtId="0" fontId="16" fillId="0" borderId="29" xfId="1" applyFont="1" applyBorder="1" applyAlignment="1">
      <alignment horizontal="center" vertical="center" wrapText="1"/>
    </xf>
    <xf numFmtId="0" fontId="12" fillId="0" borderId="31" xfId="1" applyBorder="1" applyAlignment="1">
      <alignment horizontal="center" vertical="center" wrapText="1"/>
    </xf>
    <xf numFmtId="0" fontId="16" fillId="0" borderId="31" xfId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left" vertical="top" wrapText="1"/>
    </xf>
    <xf numFmtId="0" fontId="16" fillId="0" borderId="30" xfId="1" applyFont="1" applyBorder="1" applyAlignment="1">
      <alignment horizontal="left" vertical="top" wrapText="1"/>
    </xf>
    <xf numFmtId="0" fontId="16" fillId="0" borderId="31" xfId="1" applyFont="1" applyBorder="1" applyAlignment="1">
      <alignment horizontal="left" vertical="top" wrapText="1"/>
    </xf>
    <xf numFmtId="0" fontId="12" fillId="0" borderId="35" xfId="1" applyBorder="1"/>
    <xf numFmtId="0" fontId="13" fillId="0" borderId="6" xfId="1" applyFont="1" applyBorder="1" applyAlignment="1">
      <alignment horizontal="center" vertical="center" wrapText="1"/>
    </xf>
    <xf numFmtId="0" fontId="13" fillId="0" borderId="29" xfId="1" applyFont="1" applyBorder="1" applyAlignment="1">
      <alignment horizontal="center" vertical="center" wrapText="1"/>
    </xf>
    <xf numFmtId="0" fontId="13" fillId="0" borderId="30" xfId="1" applyFont="1" applyBorder="1" applyAlignment="1">
      <alignment horizontal="center" vertical="center" wrapText="1"/>
    </xf>
    <xf numFmtId="0" fontId="13" fillId="0" borderId="31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/>
    </xf>
    <xf numFmtId="0" fontId="16" fillId="0" borderId="31" xfId="1" applyFont="1" applyBorder="1" applyAlignment="1">
      <alignment horizontal="center" vertical="center"/>
    </xf>
    <xf numFmtId="0" fontId="16" fillId="0" borderId="30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33" xfId="1" applyFont="1" applyBorder="1" applyAlignment="1">
      <alignment horizontal="center" vertical="center" wrapText="1"/>
    </xf>
    <xf numFmtId="0" fontId="12" fillId="2" borderId="0" xfId="1" applyFill="1"/>
    <xf numFmtId="2" fontId="5" fillId="2" borderId="0" xfId="1" applyNumberFormat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top" wrapText="1"/>
    </xf>
    <xf numFmtId="0" fontId="12" fillId="2" borderId="6" xfId="1" applyFill="1" applyBorder="1"/>
    <xf numFmtId="2" fontId="5" fillId="2" borderId="6" xfId="1" applyNumberFormat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left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5" fillId="2" borderId="34" xfId="1" applyFont="1" applyFill="1" applyBorder="1" applyAlignment="1">
      <alignment horizontal="left" vertical="top" wrapText="1"/>
    </xf>
    <xf numFmtId="0" fontId="5" fillId="2" borderId="34" xfId="1" applyFont="1" applyFill="1" applyBorder="1" applyAlignment="1">
      <alignment horizontal="left" vertical="top" wrapText="1"/>
    </xf>
    <xf numFmtId="0" fontId="5" fillId="2" borderId="35" xfId="1" applyFont="1" applyFill="1" applyBorder="1" applyAlignment="1">
      <alignment horizontal="left" vertical="top" wrapText="1"/>
    </xf>
    <xf numFmtId="0" fontId="5" fillId="2" borderId="36" xfId="1" applyFont="1" applyFill="1" applyBorder="1" applyAlignment="1">
      <alignment horizontal="left" vertical="top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48" xfId="1" applyFont="1" applyFill="1" applyBorder="1" applyAlignment="1">
      <alignment horizontal="left" vertical="top" wrapText="1"/>
    </xf>
    <xf numFmtId="0" fontId="5" fillId="2" borderId="48" xfId="1" applyFont="1" applyFill="1" applyBorder="1" applyAlignment="1">
      <alignment horizontal="left" vertical="top" wrapText="1"/>
    </xf>
    <xf numFmtId="0" fontId="5" fillId="2" borderId="0" xfId="1" applyFont="1" applyFill="1" applyAlignment="1">
      <alignment horizontal="left" vertical="top" wrapText="1"/>
    </xf>
    <xf numFmtId="0" fontId="5" fillId="2" borderId="49" xfId="1" applyFont="1" applyFill="1" applyBorder="1" applyAlignment="1">
      <alignment horizontal="left" vertical="top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40" xfId="1" applyFont="1" applyFill="1" applyBorder="1" applyAlignment="1">
      <alignment horizontal="left" vertical="top" wrapText="1"/>
    </xf>
    <xf numFmtId="0" fontId="5" fillId="2" borderId="40" xfId="1" applyFont="1" applyFill="1" applyBorder="1" applyAlignment="1">
      <alignment horizontal="left" vertical="top" wrapText="1"/>
    </xf>
    <xf numFmtId="0" fontId="5" fillId="2" borderId="41" xfId="1" applyFont="1" applyFill="1" applyBorder="1" applyAlignment="1">
      <alignment horizontal="left" vertical="top" wrapText="1"/>
    </xf>
    <xf numFmtId="0" fontId="5" fillId="2" borderId="42" xfId="1" applyFont="1" applyFill="1" applyBorder="1" applyAlignment="1">
      <alignment horizontal="left" vertical="top" wrapText="1"/>
    </xf>
    <xf numFmtId="2" fontId="1" fillId="2" borderId="6" xfId="1" applyNumberFormat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left" vertical="center" wrapText="1"/>
    </xf>
    <xf numFmtId="0" fontId="1" fillId="2" borderId="33" xfId="1" applyFont="1" applyFill="1" applyBorder="1" applyAlignment="1">
      <alignment horizontal="center" vertical="center" wrapText="1"/>
    </xf>
    <xf numFmtId="0" fontId="1" fillId="2" borderId="33" xfId="1" applyFont="1" applyFill="1" applyBorder="1" applyAlignment="1">
      <alignment horizontal="left" vertical="top" wrapText="1"/>
    </xf>
    <xf numFmtId="49" fontId="1" fillId="2" borderId="33" xfId="1" applyNumberFormat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left" vertical="top" wrapText="1"/>
    </xf>
    <xf numFmtId="49" fontId="1" fillId="2" borderId="12" xfId="1" applyNumberFormat="1" applyFont="1" applyFill="1" applyBorder="1" applyAlignment="1">
      <alignment horizontal="center" vertical="center" wrapText="1"/>
    </xf>
    <xf numFmtId="4" fontId="1" fillId="2" borderId="8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left" vertical="top" wrapText="1"/>
    </xf>
    <xf numFmtId="49" fontId="1" fillId="2" borderId="8" xfId="1" applyNumberFormat="1" applyFont="1" applyFill="1" applyBorder="1" applyAlignment="1">
      <alignment horizontal="center" vertical="center" wrapText="1"/>
    </xf>
    <xf numFmtId="4" fontId="1" fillId="2" borderId="33" xfId="1" applyNumberFormat="1" applyFont="1" applyFill="1" applyBorder="1" applyAlignment="1">
      <alignment horizontal="center" vertical="center" wrapText="1"/>
    </xf>
    <xf numFmtId="4" fontId="1" fillId="2" borderId="12" xfId="1" applyNumberFormat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/>
    </xf>
    <xf numFmtId="0" fontId="12" fillId="0" borderId="33" xfId="1" applyBorder="1" applyAlignment="1">
      <alignment horizontal="center" vertical="center" wrapText="1"/>
    </xf>
    <xf numFmtId="0" fontId="1" fillId="2" borderId="30" xfId="1" applyFont="1" applyFill="1" applyBorder="1" applyAlignment="1">
      <alignment horizontal="center" vertical="center" wrapText="1"/>
    </xf>
    <xf numFmtId="0" fontId="1" fillId="2" borderId="29" xfId="1" applyFont="1" applyFill="1" applyBorder="1" applyAlignment="1">
      <alignment horizontal="center" vertical="center" wrapText="1"/>
    </xf>
    <xf numFmtId="0" fontId="21" fillId="2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1" applyFont="1" applyFill="1" applyAlignment="1">
      <alignment horizontal="left" vertical="center" indent="11"/>
    </xf>
    <xf numFmtId="0" fontId="21" fillId="2" borderId="0" xfId="1" applyFont="1" applyFill="1" applyAlignment="1">
      <alignment horizontal="left" vertical="center"/>
    </xf>
    <xf numFmtId="0" fontId="21" fillId="2" borderId="0" xfId="1" applyFont="1" applyFill="1" applyAlignment="1">
      <alignment horizontal="left" vertical="center" indent="11"/>
    </xf>
    <xf numFmtId="0" fontId="21" fillId="2" borderId="0" xfId="1" applyFont="1" applyFill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1" fillId="2" borderId="0" xfId="1" applyFont="1" applyFill="1" applyAlignment="1">
      <alignment horizontal="left" vertical="center" indent="21"/>
    </xf>
    <xf numFmtId="0" fontId="24" fillId="2" borderId="0" xfId="1" applyFont="1" applyFill="1" applyAlignment="1">
      <alignment horizontal="left" indent="21"/>
    </xf>
    <xf numFmtId="0" fontId="23" fillId="2" borderId="0" xfId="1" applyFont="1" applyFill="1" applyAlignment="1">
      <alignment horizontal="left" vertical="center" wrapText="1" indent="11"/>
    </xf>
    <xf numFmtId="0" fontId="25" fillId="2" borderId="0" xfId="1" applyFont="1" applyFill="1" applyAlignment="1">
      <alignment horizontal="left" indent="21"/>
    </xf>
    <xf numFmtId="0" fontId="23" fillId="2" borderId="0" xfId="1" applyFont="1" applyFill="1" applyAlignment="1">
      <alignment vertical="center"/>
    </xf>
    <xf numFmtId="0" fontId="25" fillId="2" borderId="0" xfId="1" applyFont="1" applyFill="1"/>
  </cellXfs>
  <cellStyles count="2">
    <cellStyle name="Обычный" xfId="0" builtinId="0"/>
    <cellStyle name="Обычный 2" xfId="1" xr:uid="{9B7B8DF9-6706-4016-850C-CE63E15832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F515A-4D43-4450-9798-CB6426E833F4}">
  <sheetPr>
    <pageSetUpPr fitToPage="1"/>
  </sheetPr>
  <dimension ref="A1:G15"/>
  <sheetViews>
    <sheetView view="pageBreakPreview" zoomScale="70" zoomScaleNormal="100" zoomScaleSheetLayoutView="70" workbookViewId="0">
      <selection activeCell="E13" sqref="E13"/>
    </sheetView>
  </sheetViews>
  <sheetFormatPr defaultRowHeight="15" x14ac:dyDescent="0.25"/>
  <cols>
    <col min="1" max="1" width="48.28515625" style="56" customWidth="1"/>
    <col min="2" max="5" width="20.42578125" style="56" customWidth="1"/>
    <col min="6" max="6" width="21.28515625" style="56" customWidth="1"/>
    <col min="7" max="7" width="19.5703125" style="56" customWidth="1"/>
    <col min="8" max="16384" width="9.140625" style="56"/>
  </cols>
  <sheetData>
    <row r="1" spans="1:7" x14ac:dyDescent="0.25">
      <c r="F1" s="121" t="s">
        <v>89</v>
      </c>
      <c r="G1" s="121"/>
    </row>
    <row r="2" spans="1:7" ht="28.5" customHeight="1" x14ac:dyDescent="0.25">
      <c r="F2" s="122" t="s">
        <v>88</v>
      </c>
      <c r="G2" s="122"/>
    </row>
    <row r="3" spans="1:7" x14ac:dyDescent="0.25">
      <c r="F3" s="123"/>
      <c r="G3" s="123"/>
    </row>
    <row r="4" spans="1:7" ht="60" customHeight="1" x14ac:dyDescent="0.35">
      <c r="A4" s="124" t="s">
        <v>90</v>
      </c>
      <c r="B4" s="125"/>
      <c r="C4" s="125"/>
      <c r="D4" s="125"/>
      <c r="E4" s="125"/>
      <c r="F4" s="125"/>
      <c r="G4" s="125"/>
    </row>
    <row r="5" spans="1:7" ht="32.25" customHeight="1" x14ac:dyDescent="0.25">
      <c r="A5" s="58" t="s">
        <v>87</v>
      </c>
      <c r="B5" s="126" t="s">
        <v>197</v>
      </c>
      <c r="C5" s="126"/>
      <c r="D5" s="126"/>
      <c r="E5" s="126"/>
      <c r="F5" s="126"/>
      <c r="G5" s="126"/>
    </row>
    <row r="6" spans="1:7" ht="33" customHeight="1" x14ac:dyDescent="0.25">
      <c r="A6" s="58" t="s">
        <v>86</v>
      </c>
      <c r="B6" s="127" t="s">
        <v>61</v>
      </c>
      <c r="C6" s="127"/>
      <c r="D6" s="127"/>
      <c r="E6" s="127"/>
      <c r="F6" s="127"/>
      <c r="G6" s="127"/>
    </row>
    <row r="7" spans="1:7" ht="15" customHeight="1" x14ac:dyDescent="0.25">
      <c r="A7" s="118" t="s">
        <v>85</v>
      </c>
      <c r="B7" s="128" t="s">
        <v>91</v>
      </c>
      <c r="C7" s="129"/>
      <c r="D7" s="129"/>
      <c r="E7" s="129"/>
      <c r="F7" s="129"/>
      <c r="G7" s="130"/>
    </row>
    <row r="8" spans="1:7" ht="15" customHeight="1" x14ac:dyDescent="0.25">
      <c r="A8" s="119"/>
      <c r="B8" s="131"/>
      <c r="C8" s="132"/>
      <c r="D8" s="132"/>
      <c r="E8" s="132"/>
      <c r="F8" s="132"/>
      <c r="G8" s="133"/>
    </row>
    <row r="9" spans="1:7" ht="41.25" customHeight="1" x14ac:dyDescent="0.25">
      <c r="A9" s="58" t="s">
        <v>84</v>
      </c>
      <c r="B9" s="120" t="s">
        <v>92</v>
      </c>
      <c r="C9" s="120"/>
      <c r="D9" s="120"/>
      <c r="E9" s="120"/>
      <c r="F9" s="120"/>
      <c r="G9" s="120"/>
    </row>
    <row r="10" spans="1:7" ht="44.45" customHeight="1" x14ac:dyDescent="0.25">
      <c r="A10" s="61" t="s">
        <v>83</v>
      </c>
      <c r="B10" s="60" t="s">
        <v>26</v>
      </c>
      <c r="C10" s="60" t="s">
        <v>82</v>
      </c>
      <c r="D10" s="60" t="s">
        <v>81</v>
      </c>
      <c r="E10" s="60" t="s">
        <v>28</v>
      </c>
      <c r="F10" s="60" t="s">
        <v>29</v>
      </c>
      <c r="G10" s="60" t="s">
        <v>30</v>
      </c>
    </row>
    <row r="11" spans="1:7" ht="29.25" customHeight="1" x14ac:dyDescent="0.25">
      <c r="A11" s="58" t="s">
        <v>80</v>
      </c>
      <c r="B11" s="57">
        <f>C11+D11+E11+F11+G11</f>
        <v>106615.73999999999</v>
      </c>
      <c r="C11" s="59">
        <v>41977.53</v>
      </c>
      <c r="D11" s="57">
        <f>ПП1!G55+'ПП 2'!G39+ПП3!G58</f>
        <v>105.22</v>
      </c>
      <c r="E11" s="57">
        <v>5388.44</v>
      </c>
      <c r="F11" s="57">
        <f>ПП1!M55+'ПП 2'!M39+ПП3!M58</f>
        <v>58996.15</v>
      </c>
      <c r="G11" s="57">
        <f>ПП1!N55+'ПП 2'!N39+ПП3!N58</f>
        <v>148.4</v>
      </c>
    </row>
    <row r="12" spans="1:7" ht="27.75" customHeight="1" x14ac:dyDescent="0.25">
      <c r="A12" s="58" t="s">
        <v>79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ht="32.25" customHeight="1" x14ac:dyDescent="0.25">
      <c r="A13" s="58" t="s">
        <v>13</v>
      </c>
      <c r="B13" s="57">
        <f>C13+D13+E13+F13+G13</f>
        <v>95826.77</v>
      </c>
      <c r="C13" s="57">
        <v>27802.639999999999</v>
      </c>
      <c r="D13" s="57">
        <f>ПП1!G54+'ПП 2'!G38+ПП3!G57</f>
        <v>13111.329999999998</v>
      </c>
      <c r="E13" s="57">
        <f>ПП1!H54+'ПП 2'!H38+ПП3!H57</f>
        <v>29310.05</v>
      </c>
      <c r="F13" s="57">
        <f>ПП1!M54+'ПП 2'!M38+ПП3!M57</f>
        <v>21302.75</v>
      </c>
      <c r="G13" s="57">
        <f>ПП1!N54+'ПП 2'!N38+ПП3!N57</f>
        <v>4300</v>
      </c>
    </row>
    <row r="14" spans="1:7" ht="30.75" customHeight="1" x14ac:dyDescent="0.25">
      <c r="A14" s="58" t="s">
        <v>78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ht="31.7" customHeight="1" x14ac:dyDescent="0.25">
      <c r="A15" s="58" t="s">
        <v>77</v>
      </c>
      <c r="B15" s="57">
        <f>B14+B13+B12+B11</f>
        <v>202442.51</v>
      </c>
      <c r="C15" s="57">
        <f t="shared" ref="C15:G15" si="0">C14+C13+C12+C11</f>
        <v>69780.17</v>
      </c>
      <c r="D15" s="57">
        <f t="shared" si="0"/>
        <v>13216.549999999997</v>
      </c>
      <c r="E15" s="57">
        <f t="shared" si="0"/>
        <v>34698.49</v>
      </c>
      <c r="F15" s="57">
        <f t="shared" si="0"/>
        <v>80298.899999999994</v>
      </c>
      <c r="G15" s="57">
        <f t="shared" si="0"/>
        <v>4448.3999999999996</v>
      </c>
    </row>
  </sheetData>
  <mergeCells count="9">
    <mergeCell ref="A7:A8"/>
    <mergeCell ref="B9:G9"/>
    <mergeCell ref="F1:G1"/>
    <mergeCell ref="F2:G2"/>
    <mergeCell ref="F3:G3"/>
    <mergeCell ref="A4:G4"/>
    <mergeCell ref="B5:G5"/>
    <mergeCell ref="B6:G6"/>
    <mergeCell ref="B7:G8"/>
  </mergeCells>
  <pageMargins left="0.23622047244094491" right="0.23622047244094491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6A128-4695-4FC4-A9E9-5F83F7152732}">
  <sheetPr>
    <pageSetUpPr fitToPage="1"/>
  </sheetPr>
  <dimension ref="A1:O57"/>
  <sheetViews>
    <sheetView view="pageBreakPreview" zoomScaleNormal="100" zoomScaleSheetLayoutView="100" workbookViewId="0">
      <pane xSplit="1" ySplit="8" topLeftCell="B22" activePane="bottomRight" state="frozen"/>
      <selection pane="topRight" activeCell="B1" sqref="B1"/>
      <selection pane="bottomLeft" activeCell="A9" sqref="A9"/>
      <selection pane="bottomRight" activeCell="L30" sqref="L30:L32"/>
    </sheetView>
  </sheetViews>
  <sheetFormatPr defaultRowHeight="12.75" x14ac:dyDescent="0.2"/>
  <cols>
    <col min="1" max="1" width="6.42578125" style="1" customWidth="1"/>
    <col min="2" max="2" width="24.7109375" style="1" customWidth="1"/>
    <col min="3" max="3" width="7" style="1" customWidth="1"/>
    <col min="4" max="5" width="11.85546875" style="1" customWidth="1"/>
    <col min="6" max="6" width="10.28515625" style="1" customWidth="1"/>
    <col min="7" max="7" width="11.5703125" style="1" customWidth="1"/>
    <col min="8" max="11" width="9.5703125" style="1" customWidth="1"/>
    <col min="12" max="12" width="11.7109375" style="2" customWidth="1"/>
    <col min="13" max="13" width="8.7109375" style="2" customWidth="1"/>
    <col min="14" max="14" width="8.42578125" style="2" customWidth="1"/>
    <col min="15" max="15" width="14.85546875" style="1" customWidth="1"/>
    <col min="16" max="16384" width="9.140625" style="1"/>
  </cols>
  <sheetData>
    <row r="1" spans="1:15" x14ac:dyDescent="0.2">
      <c r="M1" s="2" t="s">
        <v>194</v>
      </c>
    </row>
    <row r="2" spans="1:15" x14ac:dyDescent="0.2">
      <c r="M2" s="2" t="s">
        <v>23</v>
      </c>
    </row>
    <row r="3" spans="1:15" ht="13.15" customHeight="1" x14ac:dyDescent="0.2">
      <c r="M3" s="2" t="s">
        <v>24</v>
      </c>
    </row>
    <row r="4" spans="1:15" ht="13.7" customHeight="1" x14ac:dyDescent="0.2">
      <c r="M4" s="2" t="s">
        <v>93</v>
      </c>
    </row>
    <row r="5" spans="1:15" ht="27.75" customHeight="1" thickBot="1" x14ac:dyDescent="0.25">
      <c r="A5" s="250" t="s">
        <v>56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</row>
    <row r="6" spans="1:15" ht="84.2" customHeight="1" x14ac:dyDescent="0.2">
      <c r="A6" s="251" t="s">
        <v>0</v>
      </c>
      <c r="B6" s="184" t="s">
        <v>1</v>
      </c>
      <c r="C6" s="184" t="s">
        <v>2</v>
      </c>
      <c r="D6" s="184" t="s">
        <v>3</v>
      </c>
      <c r="E6" s="184" t="s">
        <v>4</v>
      </c>
      <c r="F6" s="184" t="s">
        <v>5</v>
      </c>
      <c r="G6" s="184"/>
      <c r="H6" s="184"/>
      <c r="I6" s="184"/>
      <c r="J6" s="184"/>
      <c r="K6" s="184"/>
      <c r="L6" s="184"/>
      <c r="M6" s="184"/>
      <c r="N6" s="184"/>
      <c r="O6" s="184" t="s">
        <v>6</v>
      </c>
    </row>
    <row r="7" spans="1:15" ht="14.25" customHeight="1" thickBot="1" x14ac:dyDescent="0.25">
      <c r="A7" s="218"/>
      <c r="B7" s="186"/>
      <c r="C7" s="186"/>
      <c r="D7" s="186"/>
      <c r="E7" s="186"/>
      <c r="F7" s="81">
        <v>2023</v>
      </c>
      <c r="G7" s="81">
        <v>2024</v>
      </c>
      <c r="H7" s="255">
        <v>2025</v>
      </c>
      <c r="I7" s="256"/>
      <c r="J7" s="256"/>
      <c r="K7" s="256"/>
      <c r="L7" s="257"/>
      <c r="M7" s="21">
        <v>2026</v>
      </c>
      <c r="N7" s="21">
        <v>2027</v>
      </c>
      <c r="O7" s="186"/>
    </row>
    <row r="8" spans="1:15" ht="12.75" customHeight="1" thickBot="1" x14ac:dyDescent="0.25">
      <c r="A8" s="50">
        <v>1</v>
      </c>
      <c r="B8" s="48">
        <v>2</v>
      </c>
      <c r="C8" s="48">
        <v>3</v>
      </c>
      <c r="D8" s="48">
        <v>4</v>
      </c>
      <c r="E8" s="48">
        <v>5</v>
      </c>
      <c r="F8" s="85">
        <v>6</v>
      </c>
      <c r="G8" s="85">
        <v>7</v>
      </c>
      <c r="H8" s="252">
        <v>8</v>
      </c>
      <c r="I8" s="253"/>
      <c r="J8" s="253"/>
      <c r="K8" s="253"/>
      <c r="L8" s="254"/>
      <c r="M8" s="49">
        <v>9</v>
      </c>
      <c r="N8" s="49">
        <v>10</v>
      </c>
      <c r="O8" s="48">
        <v>11</v>
      </c>
    </row>
    <row r="9" spans="1:15" ht="18.75" customHeight="1" x14ac:dyDescent="0.2">
      <c r="A9" s="188">
        <v>1</v>
      </c>
      <c r="B9" s="191" t="s">
        <v>55</v>
      </c>
      <c r="C9" s="184" t="s">
        <v>16</v>
      </c>
      <c r="D9" s="3" t="s">
        <v>7</v>
      </c>
      <c r="E9" s="47">
        <f>SUM(E10:E13)</f>
        <v>161758.46</v>
      </c>
      <c r="F9" s="83">
        <f>SUM(F10:F13)</f>
        <v>53852.23</v>
      </c>
      <c r="G9" s="83">
        <f>G10</f>
        <v>5520.19</v>
      </c>
      <c r="H9" s="147">
        <f>H10+H11+H12+H13</f>
        <v>27035.59</v>
      </c>
      <c r="I9" s="148"/>
      <c r="J9" s="148"/>
      <c r="K9" s="148"/>
      <c r="L9" s="149"/>
      <c r="M9" s="47">
        <f>SUM(M10:M13)</f>
        <v>75350.45</v>
      </c>
      <c r="N9" s="47">
        <f>SUM(N10:N13)</f>
        <v>0</v>
      </c>
      <c r="O9" s="175"/>
    </row>
    <row r="10" spans="1:15" ht="39.75" customHeight="1" x14ac:dyDescent="0.2">
      <c r="A10" s="189"/>
      <c r="B10" s="192"/>
      <c r="C10" s="185"/>
      <c r="D10" s="6" t="s">
        <v>8</v>
      </c>
      <c r="E10" s="46">
        <f>SUM(F10:N10)</f>
        <v>55825.619999999995</v>
      </c>
      <c r="F10" s="84">
        <f>F15+F23+F34</f>
        <v>12007.18</v>
      </c>
      <c r="G10" s="84">
        <f>G15+G23+G34</f>
        <v>5520.19</v>
      </c>
      <c r="H10" s="153">
        <f>H15+H23+H34</f>
        <v>21795.55</v>
      </c>
      <c r="I10" s="154"/>
      <c r="J10" s="154"/>
      <c r="K10" s="154"/>
      <c r="L10" s="155"/>
      <c r="M10" s="46">
        <f>M15+M23+M34</f>
        <v>16502.7</v>
      </c>
      <c r="N10" s="46">
        <f>N15+N23+N34</f>
        <v>0</v>
      </c>
      <c r="O10" s="176"/>
    </row>
    <row r="11" spans="1:15" ht="22.7" customHeight="1" x14ac:dyDescent="0.2">
      <c r="A11" s="189"/>
      <c r="B11" s="192"/>
      <c r="C11" s="185"/>
      <c r="D11" s="8" t="s">
        <v>9</v>
      </c>
      <c r="E11" s="46">
        <f>SUM(F11:N11)</f>
        <v>105932.84</v>
      </c>
      <c r="F11" s="84">
        <f>F16+F24</f>
        <v>41845.050000000003</v>
      </c>
      <c r="G11" s="84">
        <f>G16+G24</f>
        <v>0</v>
      </c>
      <c r="H11" s="153">
        <f>H16+H24</f>
        <v>5240.04</v>
      </c>
      <c r="I11" s="154"/>
      <c r="J11" s="154"/>
      <c r="K11" s="154"/>
      <c r="L11" s="155"/>
      <c r="M11" s="46">
        <f>M16+M24</f>
        <v>58847.75</v>
      </c>
      <c r="N11" s="46">
        <f>N16+N24</f>
        <v>0</v>
      </c>
      <c r="O11" s="176"/>
    </row>
    <row r="12" spans="1:15" ht="31.5" customHeight="1" x14ac:dyDescent="0.2">
      <c r="A12" s="189"/>
      <c r="B12" s="192"/>
      <c r="C12" s="185"/>
      <c r="D12" s="8" t="s">
        <v>10</v>
      </c>
      <c r="E12" s="46">
        <f>SUM(F12:N12)</f>
        <v>0</v>
      </c>
      <c r="F12" s="84">
        <v>0</v>
      </c>
      <c r="G12" s="84">
        <v>0</v>
      </c>
      <c r="H12" s="150">
        <v>0</v>
      </c>
      <c r="I12" s="151"/>
      <c r="J12" s="151"/>
      <c r="K12" s="151"/>
      <c r="L12" s="152"/>
      <c r="M12" s="46">
        <v>0</v>
      </c>
      <c r="N12" s="46">
        <v>0</v>
      </c>
      <c r="O12" s="176"/>
    </row>
    <row r="13" spans="1:15" ht="22.7" customHeight="1" thickBot="1" x14ac:dyDescent="0.25">
      <c r="A13" s="190"/>
      <c r="B13" s="193"/>
      <c r="C13" s="186"/>
      <c r="D13" s="10" t="s">
        <v>11</v>
      </c>
      <c r="E13" s="44">
        <v>0</v>
      </c>
      <c r="F13" s="88">
        <v>0</v>
      </c>
      <c r="G13" s="88">
        <v>0</v>
      </c>
      <c r="H13" s="156">
        <v>0</v>
      </c>
      <c r="I13" s="157"/>
      <c r="J13" s="157"/>
      <c r="K13" s="157"/>
      <c r="L13" s="158"/>
      <c r="M13" s="44">
        <v>0</v>
      </c>
      <c r="N13" s="44">
        <v>0</v>
      </c>
      <c r="O13" s="177"/>
    </row>
    <row r="14" spans="1:15" s="2" customFormat="1" ht="18" customHeight="1" x14ac:dyDescent="0.2">
      <c r="A14" s="247" t="s">
        <v>12</v>
      </c>
      <c r="B14" s="184" t="s">
        <v>54</v>
      </c>
      <c r="C14" s="184" t="s">
        <v>16</v>
      </c>
      <c r="D14" s="43" t="s">
        <v>7</v>
      </c>
      <c r="E14" s="42">
        <f>SUM(E15:E16)</f>
        <v>289</v>
      </c>
      <c r="F14" s="83">
        <f>SUM(F15:F16)</f>
        <v>289</v>
      </c>
      <c r="G14" s="83">
        <f>G15</f>
        <v>0</v>
      </c>
      <c r="H14" s="147">
        <f>SUM(L15:L16)</f>
        <v>0</v>
      </c>
      <c r="I14" s="148"/>
      <c r="J14" s="148"/>
      <c r="K14" s="148"/>
      <c r="L14" s="149"/>
      <c r="M14" s="42">
        <f>SUM(M15:M16)</f>
        <v>0</v>
      </c>
      <c r="N14" s="42">
        <f>SUM(N15:N16)</f>
        <v>0</v>
      </c>
      <c r="O14" s="213" t="s">
        <v>20</v>
      </c>
    </row>
    <row r="15" spans="1:15" s="2" customFormat="1" ht="30.75" customHeight="1" x14ac:dyDescent="0.2">
      <c r="A15" s="248"/>
      <c r="B15" s="185"/>
      <c r="C15" s="185"/>
      <c r="D15" s="41" t="s">
        <v>8</v>
      </c>
      <c r="E15" s="29">
        <f>SUM(F15:N15)</f>
        <v>289</v>
      </c>
      <c r="F15" s="87">
        <v>289</v>
      </c>
      <c r="G15" s="84">
        <v>0</v>
      </c>
      <c r="H15" s="150">
        <v>0</v>
      </c>
      <c r="I15" s="151"/>
      <c r="J15" s="151"/>
      <c r="K15" s="151"/>
      <c r="L15" s="152"/>
      <c r="M15" s="29">
        <v>0</v>
      </c>
      <c r="N15" s="29">
        <v>0</v>
      </c>
      <c r="O15" s="214"/>
    </row>
    <row r="16" spans="1:15" s="2" customFormat="1" ht="30.75" customHeight="1" x14ac:dyDescent="0.2">
      <c r="A16" s="248"/>
      <c r="B16" s="185"/>
      <c r="C16" s="185"/>
      <c r="D16" s="40" t="s">
        <v>9</v>
      </c>
      <c r="E16" s="29">
        <f>SUM(F16:N16)</f>
        <v>0</v>
      </c>
      <c r="F16" s="84">
        <v>0</v>
      </c>
      <c r="G16" s="84">
        <v>0</v>
      </c>
      <c r="H16" s="150">
        <v>0</v>
      </c>
      <c r="I16" s="151"/>
      <c r="J16" s="151"/>
      <c r="K16" s="151"/>
      <c r="L16" s="152"/>
      <c r="M16" s="29">
        <v>0</v>
      </c>
      <c r="N16" s="29">
        <v>0</v>
      </c>
      <c r="O16" s="214"/>
    </row>
    <row r="17" spans="1:15" s="2" customFormat="1" ht="31.5" customHeight="1" x14ac:dyDescent="0.2">
      <c r="A17" s="248"/>
      <c r="B17" s="141"/>
      <c r="C17" s="141"/>
      <c r="D17" s="39" t="s">
        <v>10</v>
      </c>
      <c r="E17" s="38">
        <f>F17+G17+H17+M17+N17</f>
        <v>0</v>
      </c>
      <c r="F17" s="96">
        <v>0</v>
      </c>
      <c r="G17" s="89">
        <v>0</v>
      </c>
      <c r="H17" s="164">
        <v>0</v>
      </c>
      <c r="I17" s="165"/>
      <c r="J17" s="165"/>
      <c r="K17" s="165"/>
      <c r="L17" s="166"/>
      <c r="M17" s="36">
        <v>0</v>
      </c>
      <c r="N17" s="36">
        <v>0</v>
      </c>
      <c r="O17" s="214"/>
    </row>
    <row r="18" spans="1:15" s="2" customFormat="1" ht="21" customHeight="1" x14ac:dyDescent="0.2">
      <c r="A18" s="248"/>
      <c r="B18" s="222" t="s">
        <v>53</v>
      </c>
      <c r="C18" s="141" t="s">
        <v>25</v>
      </c>
      <c r="D18" s="229" t="s">
        <v>25</v>
      </c>
      <c r="E18" s="212" t="s">
        <v>26</v>
      </c>
      <c r="F18" s="162" t="s">
        <v>82</v>
      </c>
      <c r="G18" s="162" t="s">
        <v>81</v>
      </c>
      <c r="H18" s="137" t="s">
        <v>28</v>
      </c>
      <c r="I18" s="137"/>
      <c r="J18" s="137"/>
      <c r="K18" s="137"/>
      <c r="L18" s="137"/>
      <c r="M18" s="134" t="s">
        <v>29</v>
      </c>
      <c r="N18" s="134" t="s">
        <v>30</v>
      </c>
      <c r="O18" s="214"/>
    </row>
    <row r="19" spans="1:15" s="2" customFormat="1" ht="19.5" customHeight="1" x14ac:dyDescent="0.2">
      <c r="A19" s="248"/>
      <c r="B19" s="231"/>
      <c r="C19" s="187"/>
      <c r="D19" s="210"/>
      <c r="E19" s="212"/>
      <c r="F19" s="163"/>
      <c r="G19" s="163"/>
      <c r="H19" s="137" t="s">
        <v>27</v>
      </c>
      <c r="I19" s="137"/>
      <c r="J19" s="137"/>
      <c r="K19" s="137"/>
      <c r="L19" s="137"/>
      <c r="M19" s="135"/>
      <c r="N19" s="135"/>
      <c r="O19" s="214"/>
    </row>
    <row r="20" spans="1:15" s="2" customFormat="1" ht="24.75" customHeight="1" x14ac:dyDescent="0.2">
      <c r="A20" s="248"/>
      <c r="B20" s="231"/>
      <c r="C20" s="187"/>
      <c r="D20" s="210"/>
      <c r="E20" s="212"/>
      <c r="F20" s="163"/>
      <c r="G20" s="163"/>
      <c r="H20" s="104" t="s">
        <v>26</v>
      </c>
      <c r="I20" s="104" t="s">
        <v>37</v>
      </c>
      <c r="J20" s="104" t="s">
        <v>34</v>
      </c>
      <c r="K20" s="104" t="s">
        <v>182</v>
      </c>
      <c r="L20" s="102" t="s">
        <v>183</v>
      </c>
      <c r="M20" s="136"/>
      <c r="N20" s="136"/>
      <c r="O20" s="214"/>
    </row>
    <row r="21" spans="1:15" s="2" customFormat="1" ht="36.75" customHeight="1" thickBot="1" x14ac:dyDescent="0.25">
      <c r="A21" s="249"/>
      <c r="B21" s="232"/>
      <c r="C21" s="142"/>
      <c r="D21" s="211"/>
      <c r="E21" s="77">
        <v>1</v>
      </c>
      <c r="F21" s="101">
        <v>1</v>
      </c>
      <c r="G21" s="101">
        <v>0</v>
      </c>
      <c r="H21" s="103" t="s">
        <v>25</v>
      </c>
      <c r="I21" s="103" t="s">
        <v>25</v>
      </c>
      <c r="J21" s="103" t="s">
        <v>25</v>
      </c>
      <c r="K21" s="103" t="s">
        <v>25</v>
      </c>
      <c r="L21" s="77" t="s">
        <v>25</v>
      </c>
      <c r="M21" s="77" t="s">
        <v>25</v>
      </c>
      <c r="N21" s="77" t="s">
        <v>25</v>
      </c>
      <c r="O21" s="224"/>
    </row>
    <row r="22" spans="1:15" s="2" customFormat="1" ht="18" customHeight="1" x14ac:dyDescent="0.2">
      <c r="A22" s="188" t="s">
        <v>52</v>
      </c>
      <c r="B22" s="184" t="s">
        <v>51</v>
      </c>
      <c r="C22" s="184" t="s">
        <v>50</v>
      </c>
      <c r="D22" s="43" t="s">
        <v>7</v>
      </c>
      <c r="E22" s="42">
        <f>SUM(F22:N22)</f>
        <v>135326.43</v>
      </c>
      <c r="F22" s="97">
        <f>F23+F24</f>
        <v>53265.69</v>
      </c>
      <c r="G22" s="97">
        <f>G23+G24</f>
        <v>0</v>
      </c>
      <c r="H22" s="167">
        <f>H23+H24</f>
        <v>6710.29</v>
      </c>
      <c r="I22" s="168"/>
      <c r="J22" s="168"/>
      <c r="K22" s="168"/>
      <c r="L22" s="169"/>
      <c r="M22" s="42">
        <f>M23+M24</f>
        <v>75350.45</v>
      </c>
      <c r="N22" s="42">
        <f>N23+N24</f>
        <v>0</v>
      </c>
      <c r="O22" s="244" t="s">
        <v>49</v>
      </c>
    </row>
    <row r="23" spans="1:15" s="2" customFormat="1" ht="42.75" customHeight="1" x14ac:dyDescent="0.2">
      <c r="A23" s="189"/>
      <c r="B23" s="185"/>
      <c r="C23" s="185"/>
      <c r="D23" s="41" t="s">
        <v>8</v>
      </c>
      <c r="E23" s="29">
        <f>SUM(F23:N23)</f>
        <v>29393.59</v>
      </c>
      <c r="F23" s="84">
        <v>11420.64</v>
      </c>
      <c r="G23" s="84">
        <v>0</v>
      </c>
      <c r="H23" s="150">
        <v>1470.25</v>
      </c>
      <c r="I23" s="151"/>
      <c r="J23" s="151"/>
      <c r="K23" s="151"/>
      <c r="L23" s="152"/>
      <c r="M23" s="29">
        <v>16502.7</v>
      </c>
      <c r="N23" s="29">
        <v>0</v>
      </c>
      <c r="O23" s="245"/>
    </row>
    <row r="24" spans="1:15" s="2" customFormat="1" ht="39.75" customHeight="1" x14ac:dyDescent="0.2">
      <c r="A24" s="189"/>
      <c r="B24" s="185"/>
      <c r="C24" s="185"/>
      <c r="D24" s="40" t="s">
        <v>9</v>
      </c>
      <c r="E24" s="29">
        <f>SUM(F24:N24)</f>
        <v>105932.84</v>
      </c>
      <c r="F24" s="84">
        <v>41845.050000000003</v>
      </c>
      <c r="G24" s="84">
        <v>0</v>
      </c>
      <c r="H24" s="150">
        <v>5240.04</v>
      </c>
      <c r="I24" s="151"/>
      <c r="J24" s="151"/>
      <c r="K24" s="151"/>
      <c r="L24" s="152"/>
      <c r="M24" s="29">
        <v>58847.75</v>
      </c>
      <c r="N24" s="29">
        <v>0</v>
      </c>
      <c r="O24" s="245"/>
    </row>
    <row r="25" spans="1:15" s="2" customFormat="1" ht="33" hidden="1" customHeight="1" x14ac:dyDescent="0.2">
      <c r="A25" s="190"/>
      <c r="B25" s="141"/>
      <c r="C25" s="141"/>
      <c r="D25" s="39" t="s">
        <v>10</v>
      </c>
      <c r="E25" s="38" t="e">
        <f>SUM(F25:N25)</f>
        <v>#REF!</v>
      </c>
      <c r="F25" s="37" t="e">
        <f>#REF!+#REF!+#REF!+#REF!</f>
        <v>#REF!</v>
      </c>
      <c r="G25" s="37"/>
      <c r="H25" s="37"/>
      <c r="I25" s="37"/>
      <c r="J25" s="37"/>
      <c r="K25" s="37"/>
      <c r="L25" s="36" t="e">
        <f>#REF!+#REF!+#REF!+#REF!</f>
        <v>#REF!</v>
      </c>
      <c r="M25" s="36" t="e">
        <f>#REF!+#REF!+#REF!+#REF!</f>
        <v>#REF!</v>
      </c>
      <c r="N25" s="36" t="e">
        <f>#REF!+#REF!+#REF!+#REF!</f>
        <v>#REF!</v>
      </c>
      <c r="O25" s="246"/>
    </row>
    <row r="26" spans="1:15" s="2" customFormat="1" ht="14.25" customHeight="1" x14ac:dyDescent="0.2">
      <c r="A26" s="22"/>
      <c r="B26" s="222" t="s">
        <v>48</v>
      </c>
      <c r="C26" s="141" t="s">
        <v>25</v>
      </c>
      <c r="D26" s="229" t="s">
        <v>25</v>
      </c>
      <c r="E26" s="203" t="s">
        <v>26</v>
      </c>
      <c r="F26" s="138" t="s">
        <v>82</v>
      </c>
      <c r="G26" s="138" t="s">
        <v>81</v>
      </c>
      <c r="H26" s="137" t="s">
        <v>28</v>
      </c>
      <c r="I26" s="137"/>
      <c r="J26" s="137"/>
      <c r="K26" s="137"/>
      <c r="L26" s="137"/>
      <c r="M26" s="134" t="s">
        <v>29</v>
      </c>
      <c r="N26" s="134" t="s">
        <v>30</v>
      </c>
      <c r="O26" s="34"/>
    </row>
    <row r="27" spans="1:15" s="2" customFormat="1" ht="9" customHeight="1" x14ac:dyDescent="0.2">
      <c r="A27" s="22"/>
      <c r="B27" s="231"/>
      <c r="C27" s="187"/>
      <c r="D27" s="210"/>
      <c r="E27" s="204"/>
      <c r="F27" s="209"/>
      <c r="G27" s="209"/>
      <c r="H27" s="137"/>
      <c r="I27" s="137"/>
      <c r="J27" s="137"/>
      <c r="K27" s="137"/>
      <c r="L27" s="137"/>
      <c r="M27" s="135"/>
      <c r="N27" s="135"/>
      <c r="O27" s="34"/>
    </row>
    <row r="28" spans="1:15" s="2" customFormat="1" ht="21.2" customHeight="1" x14ac:dyDescent="0.2">
      <c r="A28" s="22"/>
      <c r="B28" s="231"/>
      <c r="C28" s="187"/>
      <c r="D28" s="210"/>
      <c r="E28" s="205"/>
      <c r="F28" s="139"/>
      <c r="G28" s="139"/>
      <c r="H28" s="101" t="s">
        <v>26</v>
      </c>
      <c r="I28" s="101" t="s">
        <v>37</v>
      </c>
      <c r="J28" s="101" t="s">
        <v>34</v>
      </c>
      <c r="K28" s="101" t="s">
        <v>182</v>
      </c>
      <c r="L28" s="99" t="s">
        <v>183</v>
      </c>
      <c r="M28" s="136"/>
      <c r="N28" s="136"/>
      <c r="O28" s="34"/>
    </row>
    <row r="29" spans="1:15" s="2" customFormat="1" ht="36.75" customHeight="1" x14ac:dyDescent="0.2">
      <c r="A29" s="22"/>
      <c r="B29" s="243"/>
      <c r="C29" s="220"/>
      <c r="D29" s="230"/>
      <c r="E29" s="30">
        <v>2</v>
      </c>
      <c r="F29" s="74">
        <v>1</v>
      </c>
      <c r="G29" s="98">
        <v>0</v>
      </c>
      <c r="H29" s="98">
        <v>1</v>
      </c>
      <c r="I29" s="98" t="s">
        <v>25</v>
      </c>
      <c r="J29" s="98" t="s">
        <v>25</v>
      </c>
      <c r="K29" s="98" t="s">
        <v>25</v>
      </c>
      <c r="L29" s="82">
        <v>1</v>
      </c>
      <c r="M29" s="30" t="s">
        <v>25</v>
      </c>
      <c r="N29" s="30" t="s">
        <v>25</v>
      </c>
      <c r="O29" s="34"/>
    </row>
    <row r="30" spans="1:15" s="2" customFormat="1" ht="14.25" customHeight="1" x14ac:dyDescent="0.2">
      <c r="A30" s="22"/>
      <c r="B30" s="231" t="s">
        <v>47</v>
      </c>
      <c r="C30" s="187" t="s">
        <v>25</v>
      </c>
      <c r="D30" s="210" t="s">
        <v>25</v>
      </c>
      <c r="E30" s="206">
        <v>2</v>
      </c>
      <c r="F30" s="145" t="s">
        <v>25</v>
      </c>
      <c r="G30" s="145" t="s">
        <v>25</v>
      </c>
      <c r="H30" s="171">
        <v>2</v>
      </c>
      <c r="I30" s="145" t="s">
        <v>25</v>
      </c>
      <c r="J30" s="145" t="s">
        <v>25</v>
      </c>
      <c r="K30" s="145" t="s">
        <v>25</v>
      </c>
      <c r="L30" s="171">
        <v>2</v>
      </c>
      <c r="M30" s="143" t="s">
        <v>25</v>
      </c>
      <c r="N30" s="143" t="s">
        <v>25</v>
      </c>
      <c r="O30" s="34"/>
    </row>
    <row r="31" spans="1:15" s="2" customFormat="1" ht="23.25" customHeight="1" x14ac:dyDescent="0.2">
      <c r="A31" s="22"/>
      <c r="B31" s="231"/>
      <c r="C31" s="187"/>
      <c r="D31" s="210"/>
      <c r="E31" s="207"/>
      <c r="F31" s="170"/>
      <c r="G31" s="170"/>
      <c r="H31" s="172"/>
      <c r="I31" s="170"/>
      <c r="J31" s="170"/>
      <c r="K31" s="170"/>
      <c r="L31" s="172"/>
      <c r="M31" s="174"/>
      <c r="N31" s="174"/>
      <c r="O31" s="34"/>
    </row>
    <row r="32" spans="1:15" s="2" customFormat="1" ht="24" customHeight="1" thickBot="1" x14ac:dyDescent="0.25">
      <c r="A32" s="23"/>
      <c r="B32" s="232"/>
      <c r="C32" s="142"/>
      <c r="D32" s="211"/>
      <c r="E32" s="208"/>
      <c r="F32" s="146"/>
      <c r="G32" s="146"/>
      <c r="H32" s="173"/>
      <c r="I32" s="146"/>
      <c r="J32" s="146"/>
      <c r="K32" s="146"/>
      <c r="L32" s="173"/>
      <c r="M32" s="144"/>
      <c r="N32" s="144"/>
      <c r="O32" s="33"/>
    </row>
    <row r="33" spans="1:15" ht="18" customHeight="1" x14ac:dyDescent="0.2">
      <c r="A33" s="238" t="s">
        <v>46</v>
      </c>
      <c r="B33" s="240" t="s">
        <v>45</v>
      </c>
      <c r="C33" s="184">
        <v>2023</v>
      </c>
      <c r="D33" s="43" t="s">
        <v>7</v>
      </c>
      <c r="E33" s="13">
        <f>SUM(F33:N33)</f>
        <v>26143.03</v>
      </c>
      <c r="F33" s="75">
        <f>F34+F35</f>
        <v>297.54000000000002</v>
      </c>
      <c r="G33" s="75">
        <f>G34+G35</f>
        <v>5520.19</v>
      </c>
      <c r="H33" s="194">
        <f>H34+H35</f>
        <v>20325.3</v>
      </c>
      <c r="I33" s="195"/>
      <c r="J33" s="195"/>
      <c r="K33" s="195"/>
      <c r="L33" s="196"/>
      <c r="M33" s="13">
        <f>M34+M35</f>
        <v>0</v>
      </c>
      <c r="N33" s="13">
        <f>N34+N35</f>
        <v>0</v>
      </c>
      <c r="O33" s="213" t="s">
        <v>20</v>
      </c>
    </row>
    <row r="34" spans="1:15" ht="41.25" customHeight="1" x14ac:dyDescent="0.2">
      <c r="A34" s="239"/>
      <c r="B34" s="241"/>
      <c r="C34" s="185"/>
      <c r="D34" s="41" t="s">
        <v>13</v>
      </c>
      <c r="E34" s="9">
        <f>SUM(F34:N34)</f>
        <v>26143.03</v>
      </c>
      <c r="F34" s="90">
        <v>297.54000000000002</v>
      </c>
      <c r="G34" s="89">
        <v>5520.19</v>
      </c>
      <c r="H34" s="164">
        <v>20325.3</v>
      </c>
      <c r="I34" s="165"/>
      <c r="J34" s="165"/>
      <c r="K34" s="165"/>
      <c r="L34" s="166"/>
      <c r="M34" s="9">
        <v>0</v>
      </c>
      <c r="N34" s="9">
        <v>0</v>
      </c>
      <c r="O34" s="214"/>
    </row>
    <row r="35" spans="1:15" ht="22.5" customHeight="1" x14ac:dyDescent="0.2">
      <c r="A35" s="239"/>
      <c r="B35" s="242"/>
      <c r="C35" s="141"/>
      <c r="D35" s="39" t="s">
        <v>9</v>
      </c>
      <c r="E35" s="36">
        <f>SUM(F35:N35)</f>
        <v>0</v>
      </c>
      <c r="F35" s="91">
        <v>0</v>
      </c>
      <c r="G35" s="89">
        <v>0</v>
      </c>
      <c r="H35" s="164">
        <v>0</v>
      </c>
      <c r="I35" s="165"/>
      <c r="J35" s="165"/>
      <c r="K35" s="165"/>
      <c r="L35" s="166"/>
      <c r="M35" s="36">
        <v>0</v>
      </c>
      <c r="N35" s="36">
        <v>0</v>
      </c>
      <c r="O35" s="214"/>
    </row>
    <row r="36" spans="1:15" s="2" customFormat="1" ht="14.25" customHeight="1" x14ac:dyDescent="0.2">
      <c r="A36" s="22"/>
      <c r="B36" s="233" t="s">
        <v>44</v>
      </c>
      <c r="C36" s="185" t="s">
        <v>25</v>
      </c>
      <c r="D36" s="236" t="s">
        <v>25</v>
      </c>
      <c r="E36" s="203" t="s">
        <v>26</v>
      </c>
      <c r="F36" s="140" t="s">
        <v>82</v>
      </c>
      <c r="G36" s="138" t="s">
        <v>81</v>
      </c>
      <c r="H36" s="197" t="s">
        <v>28</v>
      </c>
      <c r="I36" s="198"/>
      <c r="J36" s="198"/>
      <c r="K36" s="198"/>
      <c r="L36" s="199"/>
      <c r="M36" s="134" t="s">
        <v>29</v>
      </c>
      <c r="N36" s="134" t="s">
        <v>30</v>
      </c>
      <c r="O36" s="214"/>
    </row>
    <row r="37" spans="1:15" s="2" customFormat="1" ht="21.2" customHeight="1" x14ac:dyDescent="0.2">
      <c r="A37" s="22"/>
      <c r="B37" s="233"/>
      <c r="C37" s="185"/>
      <c r="D37" s="236"/>
      <c r="E37" s="204"/>
      <c r="F37" s="140"/>
      <c r="G37" s="209"/>
      <c r="H37" s="200"/>
      <c r="I37" s="201"/>
      <c r="J37" s="201"/>
      <c r="K37" s="201"/>
      <c r="L37" s="202"/>
      <c r="M37" s="135"/>
      <c r="N37" s="135"/>
      <c r="O37" s="214"/>
    </row>
    <row r="38" spans="1:15" s="2" customFormat="1" ht="21.2" customHeight="1" x14ac:dyDescent="0.2">
      <c r="A38" s="22"/>
      <c r="B38" s="234"/>
      <c r="C38" s="141"/>
      <c r="D38" s="229"/>
      <c r="E38" s="205"/>
      <c r="F38" s="140"/>
      <c r="G38" s="139"/>
      <c r="H38" s="101" t="s">
        <v>26</v>
      </c>
      <c r="I38" s="101" t="s">
        <v>37</v>
      </c>
      <c r="J38" s="101" t="s">
        <v>34</v>
      </c>
      <c r="K38" s="101" t="s">
        <v>182</v>
      </c>
      <c r="L38" s="99" t="s">
        <v>183</v>
      </c>
      <c r="M38" s="136"/>
      <c r="N38" s="136"/>
      <c r="O38" s="214"/>
    </row>
    <row r="39" spans="1:15" s="2" customFormat="1" ht="24" customHeight="1" thickBot="1" x14ac:dyDescent="0.25">
      <c r="A39" s="23"/>
      <c r="B39" s="235"/>
      <c r="C39" s="186"/>
      <c r="D39" s="237"/>
      <c r="E39" s="117">
        <f>F39+G39+L39</f>
        <v>224</v>
      </c>
      <c r="F39" s="95">
        <v>1</v>
      </c>
      <c r="G39" s="81">
        <v>123</v>
      </c>
      <c r="H39" s="81">
        <v>100</v>
      </c>
      <c r="I39" s="81" t="s">
        <v>25</v>
      </c>
      <c r="J39" s="81" t="s">
        <v>25</v>
      </c>
      <c r="K39" s="81" t="s">
        <v>25</v>
      </c>
      <c r="L39" s="21">
        <v>100</v>
      </c>
      <c r="M39" s="21" t="s">
        <v>25</v>
      </c>
      <c r="N39" s="21" t="s">
        <v>25</v>
      </c>
      <c r="O39" s="224"/>
    </row>
    <row r="40" spans="1:15" ht="18.75" customHeight="1" x14ac:dyDescent="0.2">
      <c r="A40" s="188" t="s">
        <v>43</v>
      </c>
      <c r="B40" s="191" t="s">
        <v>42</v>
      </c>
      <c r="C40" s="184">
        <v>2023</v>
      </c>
      <c r="D40" s="3" t="s">
        <v>7</v>
      </c>
      <c r="E40" s="47">
        <f>SUM(E41:E44)</f>
        <v>182</v>
      </c>
      <c r="F40" s="83">
        <f>SUM(F41:F44)</f>
        <v>182</v>
      </c>
      <c r="G40" s="83">
        <f>G41+G42+G43+G44</f>
        <v>0</v>
      </c>
      <c r="H40" s="147">
        <f>SUM(L41:L44)</f>
        <v>0</v>
      </c>
      <c r="I40" s="148"/>
      <c r="J40" s="148"/>
      <c r="K40" s="148"/>
      <c r="L40" s="149"/>
      <c r="M40" s="47">
        <f>SUM(M41:M44)</f>
        <v>0</v>
      </c>
      <c r="N40" s="47">
        <f>SUM(N41:N44)</f>
        <v>0</v>
      </c>
      <c r="O40" s="175"/>
    </row>
    <row r="41" spans="1:15" ht="41.25" customHeight="1" x14ac:dyDescent="0.2">
      <c r="A41" s="189"/>
      <c r="B41" s="192"/>
      <c r="C41" s="185"/>
      <c r="D41" s="6" t="s">
        <v>8</v>
      </c>
      <c r="E41" s="46">
        <f>SUM(F41:N41)</f>
        <v>182</v>
      </c>
      <c r="F41" s="84">
        <f>F46</f>
        <v>182</v>
      </c>
      <c r="G41" s="84">
        <f>G46</f>
        <v>0</v>
      </c>
      <c r="H41" s="153">
        <f>H46</f>
        <v>0</v>
      </c>
      <c r="I41" s="154"/>
      <c r="J41" s="154"/>
      <c r="K41" s="154"/>
      <c r="L41" s="155"/>
      <c r="M41" s="46">
        <f>M46</f>
        <v>0</v>
      </c>
      <c r="N41" s="46">
        <f>N46</f>
        <v>0</v>
      </c>
      <c r="O41" s="176"/>
    </row>
    <row r="42" spans="1:15" ht="22.7" customHeight="1" x14ac:dyDescent="0.2">
      <c r="A42" s="189"/>
      <c r="B42" s="192"/>
      <c r="C42" s="185"/>
      <c r="D42" s="8" t="s">
        <v>9</v>
      </c>
      <c r="E42" s="46">
        <f>SUM(F42:N42)</f>
        <v>0</v>
      </c>
      <c r="F42" s="84">
        <f>F63</f>
        <v>0</v>
      </c>
      <c r="G42" s="84">
        <v>0</v>
      </c>
      <c r="H42" s="150">
        <f>L63</f>
        <v>0</v>
      </c>
      <c r="I42" s="151"/>
      <c r="J42" s="151"/>
      <c r="K42" s="151"/>
      <c r="L42" s="152"/>
      <c r="M42" s="46">
        <f t="shared" ref="M42:N43" si="0">M63</f>
        <v>0</v>
      </c>
      <c r="N42" s="46">
        <f t="shared" si="0"/>
        <v>0</v>
      </c>
      <c r="O42" s="176"/>
    </row>
    <row r="43" spans="1:15" ht="38.25" customHeight="1" x14ac:dyDescent="0.2">
      <c r="A43" s="189"/>
      <c r="B43" s="192"/>
      <c r="C43" s="185"/>
      <c r="D43" s="8" t="s">
        <v>10</v>
      </c>
      <c r="E43" s="46">
        <f>E64</f>
        <v>0</v>
      </c>
      <c r="F43" s="84">
        <f>F64</f>
        <v>0</v>
      </c>
      <c r="G43" s="84">
        <v>0</v>
      </c>
      <c r="H43" s="150">
        <f>L64</f>
        <v>0</v>
      </c>
      <c r="I43" s="151"/>
      <c r="J43" s="151"/>
      <c r="K43" s="151"/>
      <c r="L43" s="152"/>
      <c r="M43" s="46">
        <f t="shared" si="0"/>
        <v>0</v>
      </c>
      <c r="N43" s="46">
        <f t="shared" si="0"/>
        <v>0</v>
      </c>
      <c r="O43" s="176"/>
    </row>
    <row r="44" spans="1:15" ht="22.7" customHeight="1" thickBot="1" x14ac:dyDescent="0.25">
      <c r="A44" s="190"/>
      <c r="B44" s="193"/>
      <c r="C44" s="186"/>
      <c r="D44" s="10" t="s">
        <v>11</v>
      </c>
      <c r="E44" s="44">
        <v>0</v>
      </c>
      <c r="F44" s="88">
        <v>0</v>
      </c>
      <c r="G44" s="88">
        <v>0</v>
      </c>
      <c r="H44" s="156">
        <v>0</v>
      </c>
      <c r="I44" s="157"/>
      <c r="J44" s="157"/>
      <c r="K44" s="157"/>
      <c r="L44" s="158"/>
      <c r="M44" s="44">
        <v>0</v>
      </c>
      <c r="N44" s="44">
        <v>0</v>
      </c>
      <c r="O44" s="177"/>
    </row>
    <row r="45" spans="1:15" s="2" customFormat="1" ht="18" customHeight="1" x14ac:dyDescent="0.2">
      <c r="A45" s="188" t="s">
        <v>17</v>
      </c>
      <c r="B45" s="184" t="s">
        <v>41</v>
      </c>
      <c r="C45" s="184">
        <v>2023</v>
      </c>
      <c r="D45" s="43" t="s">
        <v>7</v>
      </c>
      <c r="E45" s="42">
        <f>SUM(E46:E48)</f>
        <v>182</v>
      </c>
      <c r="F45" s="83">
        <f>SUM(F46:F48)</f>
        <v>182</v>
      </c>
      <c r="G45" s="83">
        <f>G46+G47</f>
        <v>0</v>
      </c>
      <c r="H45" s="147">
        <f>SUM(L46:L48)</f>
        <v>0</v>
      </c>
      <c r="I45" s="148"/>
      <c r="J45" s="148"/>
      <c r="K45" s="148"/>
      <c r="L45" s="149"/>
      <c r="M45" s="42">
        <f>SUM(M46:M48)</f>
        <v>0</v>
      </c>
      <c r="N45" s="42">
        <f>SUM(N46:N48)</f>
        <v>0</v>
      </c>
      <c r="O45" s="213" t="s">
        <v>20</v>
      </c>
    </row>
    <row r="46" spans="1:15" s="2" customFormat="1" ht="38.25" customHeight="1" x14ac:dyDescent="0.2">
      <c r="A46" s="189"/>
      <c r="B46" s="185"/>
      <c r="C46" s="185"/>
      <c r="D46" s="41" t="s">
        <v>8</v>
      </c>
      <c r="E46" s="29">
        <f>SUM(F46:N46)</f>
        <v>182</v>
      </c>
      <c r="F46" s="84">
        <v>182</v>
      </c>
      <c r="G46" s="84">
        <v>0</v>
      </c>
      <c r="H46" s="150">
        <v>0</v>
      </c>
      <c r="I46" s="151"/>
      <c r="J46" s="151"/>
      <c r="K46" s="151"/>
      <c r="L46" s="152"/>
      <c r="M46" s="29">
        <v>0</v>
      </c>
      <c r="N46" s="29">
        <v>0</v>
      </c>
      <c r="O46" s="214"/>
    </row>
    <row r="47" spans="1:15" s="2" customFormat="1" ht="27" customHeight="1" x14ac:dyDescent="0.2">
      <c r="A47" s="189"/>
      <c r="B47" s="185"/>
      <c r="C47" s="185"/>
      <c r="D47" s="40" t="s">
        <v>9</v>
      </c>
      <c r="E47" s="29">
        <f>SUM(F47:N47)</f>
        <v>0</v>
      </c>
      <c r="F47" s="84">
        <v>0</v>
      </c>
      <c r="G47" s="84">
        <v>0</v>
      </c>
      <c r="H47" s="150">
        <v>0</v>
      </c>
      <c r="I47" s="151"/>
      <c r="J47" s="151"/>
      <c r="K47" s="151"/>
      <c r="L47" s="152"/>
      <c r="M47" s="29">
        <v>0</v>
      </c>
      <c r="N47" s="29">
        <v>0</v>
      </c>
      <c r="O47" s="215"/>
    </row>
    <row r="48" spans="1:15" s="2" customFormat="1" ht="4.7" hidden="1" customHeight="1" x14ac:dyDescent="0.2">
      <c r="A48" s="228"/>
      <c r="B48" s="185"/>
      <c r="C48" s="185"/>
      <c r="D48" s="39" t="s">
        <v>10</v>
      </c>
      <c r="E48" s="38">
        <v>0</v>
      </c>
      <c r="F48" s="37">
        <v>0</v>
      </c>
      <c r="G48" s="37"/>
      <c r="H48" s="37"/>
      <c r="I48" s="37"/>
      <c r="J48" s="37"/>
      <c r="K48" s="37"/>
      <c r="L48" s="36">
        <v>0</v>
      </c>
      <c r="M48" s="36">
        <v>0</v>
      </c>
      <c r="N48" s="36">
        <v>0</v>
      </c>
      <c r="O48" s="35"/>
    </row>
    <row r="49" spans="1:15" s="2" customFormat="1" ht="14.25" customHeight="1" x14ac:dyDescent="0.2">
      <c r="A49" s="22"/>
      <c r="B49" s="221" t="s">
        <v>40</v>
      </c>
      <c r="C49" s="185" t="s">
        <v>25</v>
      </c>
      <c r="D49" s="210" t="s">
        <v>25</v>
      </c>
      <c r="E49" s="212" t="s">
        <v>26</v>
      </c>
      <c r="F49" s="138" t="s">
        <v>82</v>
      </c>
      <c r="G49" s="140" t="s">
        <v>81</v>
      </c>
      <c r="H49" s="137" t="s">
        <v>28</v>
      </c>
      <c r="I49" s="137"/>
      <c r="J49" s="137"/>
      <c r="K49" s="137"/>
      <c r="L49" s="137"/>
      <c r="M49" s="134" t="s">
        <v>29</v>
      </c>
      <c r="N49" s="134" t="s">
        <v>30</v>
      </c>
      <c r="O49" s="34"/>
    </row>
    <row r="50" spans="1:15" s="2" customFormat="1" ht="21.75" customHeight="1" x14ac:dyDescent="0.2">
      <c r="A50" s="22"/>
      <c r="B50" s="221"/>
      <c r="C50" s="185"/>
      <c r="D50" s="210"/>
      <c r="E50" s="212"/>
      <c r="F50" s="139"/>
      <c r="G50" s="140"/>
      <c r="H50" s="137"/>
      <c r="I50" s="137"/>
      <c r="J50" s="137"/>
      <c r="K50" s="137"/>
      <c r="L50" s="137"/>
      <c r="M50" s="135"/>
      <c r="N50" s="135"/>
      <c r="O50" s="34"/>
    </row>
    <row r="51" spans="1:15" s="2" customFormat="1" ht="21.75" customHeight="1" x14ac:dyDescent="0.2">
      <c r="A51" s="22"/>
      <c r="B51" s="222"/>
      <c r="C51" s="141"/>
      <c r="D51" s="210"/>
      <c r="E51" s="141">
        <v>0.67</v>
      </c>
      <c r="F51" s="143">
        <v>0.67</v>
      </c>
      <c r="G51" s="145">
        <v>0.9</v>
      </c>
      <c r="H51" s="101" t="s">
        <v>26</v>
      </c>
      <c r="I51" s="101" t="s">
        <v>37</v>
      </c>
      <c r="J51" s="101" t="s">
        <v>34</v>
      </c>
      <c r="K51" s="101" t="s">
        <v>182</v>
      </c>
      <c r="L51" s="99" t="s">
        <v>183</v>
      </c>
      <c r="M51" s="136"/>
      <c r="N51" s="136"/>
      <c r="O51" s="34"/>
    </row>
    <row r="52" spans="1:15" s="2" customFormat="1" ht="22.7" customHeight="1" thickBot="1" x14ac:dyDescent="0.25">
      <c r="A52" s="23"/>
      <c r="B52" s="223"/>
      <c r="C52" s="186"/>
      <c r="D52" s="211"/>
      <c r="E52" s="142"/>
      <c r="F52" s="144"/>
      <c r="G52" s="146"/>
      <c r="H52" s="95" t="s">
        <v>25</v>
      </c>
      <c r="I52" s="95" t="s">
        <v>25</v>
      </c>
      <c r="J52" s="95" t="s">
        <v>25</v>
      </c>
      <c r="K52" s="95" t="s">
        <v>25</v>
      </c>
      <c r="L52" s="78" t="s">
        <v>25</v>
      </c>
      <c r="M52" s="21" t="s">
        <v>25</v>
      </c>
      <c r="N52" s="21" t="s">
        <v>25</v>
      </c>
      <c r="O52" s="33"/>
    </row>
    <row r="53" spans="1:15" ht="27" customHeight="1" x14ac:dyDescent="0.2">
      <c r="A53" s="216"/>
      <c r="B53" s="219" t="s">
        <v>21</v>
      </c>
      <c r="C53" s="220" t="s">
        <v>16</v>
      </c>
      <c r="D53" s="32" t="s">
        <v>7</v>
      </c>
      <c r="E53" s="31">
        <f>E54+E55</f>
        <v>161940.46</v>
      </c>
      <c r="F53" s="86">
        <f>F54+F55+F56</f>
        <v>54034.23</v>
      </c>
      <c r="G53" s="72">
        <f>G54+G55</f>
        <v>5520.19</v>
      </c>
      <c r="H53" s="225">
        <f>H54+H55</f>
        <v>27035.59</v>
      </c>
      <c r="I53" s="226"/>
      <c r="J53" s="226"/>
      <c r="K53" s="226"/>
      <c r="L53" s="227"/>
      <c r="M53" s="31">
        <f>M54+M55</f>
        <v>75350.45</v>
      </c>
      <c r="N53" s="31">
        <f>N54+N55</f>
        <v>0</v>
      </c>
      <c r="O53" s="159"/>
    </row>
    <row r="54" spans="1:15" ht="27" customHeight="1" x14ac:dyDescent="0.2">
      <c r="A54" s="217"/>
      <c r="B54" s="192"/>
      <c r="C54" s="185"/>
      <c r="D54" s="6" t="s">
        <v>8</v>
      </c>
      <c r="E54" s="7">
        <f>F54+G54+H54+M54+N54</f>
        <v>56007.619999999995</v>
      </c>
      <c r="F54" s="89">
        <f>F10+F41</f>
        <v>12189.18</v>
      </c>
      <c r="G54" s="89">
        <f>G10+G41</f>
        <v>5520.19</v>
      </c>
      <c r="H54" s="178">
        <f>H41+H10</f>
        <v>21795.55</v>
      </c>
      <c r="I54" s="179"/>
      <c r="J54" s="179"/>
      <c r="K54" s="179"/>
      <c r="L54" s="180"/>
      <c r="M54" s="7">
        <f>M10+M41</f>
        <v>16502.7</v>
      </c>
      <c r="N54" s="7">
        <f>N10+N41</f>
        <v>0</v>
      </c>
      <c r="O54" s="160"/>
    </row>
    <row r="55" spans="1:15" ht="27" customHeight="1" x14ac:dyDescent="0.2">
      <c r="A55" s="217"/>
      <c r="B55" s="192"/>
      <c r="C55" s="185"/>
      <c r="D55" s="8" t="s">
        <v>9</v>
      </c>
      <c r="E55" s="7">
        <f>F55+G55+H55+M55+N55</f>
        <v>105932.84</v>
      </c>
      <c r="F55" s="89">
        <f>F11+F42</f>
        <v>41845.050000000003</v>
      </c>
      <c r="G55" s="89">
        <f>G11+G42</f>
        <v>0</v>
      </c>
      <c r="H55" s="178">
        <f>H42+H11</f>
        <v>5240.04</v>
      </c>
      <c r="I55" s="179"/>
      <c r="J55" s="179"/>
      <c r="K55" s="179"/>
      <c r="L55" s="180"/>
      <c r="M55" s="7">
        <f>M11+M42</f>
        <v>58847.75</v>
      </c>
      <c r="N55" s="7">
        <f>N11+N42</f>
        <v>0</v>
      </c>
      <c r="O55" s="160"/>
    </row>
    <row r="56" spans="1:15" ht="27" customHeight="1" x14ac:dyDescent="0.2">
      <c r="A56" s="217"/>
      <c r="B56" s="192"/>
      <c r="C56" s="185"/>
      <c r="D56" s="8" t="s">
        <v>10</v>
      </c>
      <c r="E56" s="7">
        <v>0</v>
      </c>
      <c r="F56" s="89">
        <v>0</v>
      </c>
      <c r="G56" s="89">
        <v>0</v>
      </c>
      <c r="H56" s="164">
        <v>0</v>
      </c>
      <c r="I56" s="165"/>
      <c r="J56" s="165"/>
      <c r="K56" s="165"/>
      <c r="L56" s="166"/>
      <c r="M56" s="9">
        <v>0</v>
      </c>
      <c r="N56" s="9">
        <v>0</v>
      </c>
      <c r="O56" s="160"/>
    </row>
    <row r="57" spans="1:15" ht="26.45" customHeight="1" thickBot="1" x14ac:dyDescent="0.25">
      <c r="A57" s="218"/>
      <c r="B57" s="193"/>
      <c r="C57" s="186"/>
      <c r="D57" s="10" t="s">
        <v>11</v>
      </c>
      <c r="E57" s="11">
        <v>0</v>
      </c>
      <c r="F57" s="71">
        <v>0</v>
      </c>
      <c r="G57" s="71">
        <v>0</v>
      </c>
      <c r="H57" s="181">
        <v>0</v>
      </c>
      <c r="I57" s="182"/>
      <c r="J57" s="182"/>
      <c r="K57" s="182"/>
      <c r="L57" s="183"/>
      <c r="M57" s="11">
        <v>0</v>
      </c>
      <c r="N57" s="11">
        <v>0</v>
      </c>
      <c r="O57" s="161"/>
    </row>
  </sheetData>
  <mergeCells count="119">
    <mergeCell ref="A5:O5"/>
    <mergeCell ref="A6:A7"/>
    <mergeCell ref="B6:B7"/>
    <mergeCell ref="C6:C7"/>
    <mergeCell ref="D6:D7"/>
    <mergeCell ref="E6:E7"/>
    <mergeCell ref="D18:D21"/>
    <mergeCell ref="B14:B17"/>
    <mergeCell ref="C14:C17"/>
    <mergeCell ref="F18:F20"/>
    <mergeCell ref="E18:E20"/>
    <mergeCell ref="F6:N6"/>
    <mergeCell ref="O6:O7"/>
    <mergeCell ref="H8:L8"/>
    <mergeCell ref="H7:L7"/>
    <mergeCell ref="M18:M20"/>
    <mergeCell ref="O22:O25"/>
    <mergeCell ref="A9:A13"/>
    <mergeCell ref="B9:B13"/>
    <mergeCell ref="C9:C13"/>
    <mergeCell ref="A22:A25"/>
    <mergeCell ref="B22:B25"/>
    <mergeCell ref="C22:C25"/>
    <mergeCell ref="B18:B21"/>
    <mergeCell ref="N18:N20"/>
    <mergeCell ref="O14:O21"/>
    <mergeCell ref="A14:A21"/>
    <mergeCell ref="C18:C21"/>
    <mergeCell ref="H13:L13"/>
    <mergeCell ref="H12:L12"/>
    <mergeCell ref="H11:L11"/>
    <mergeCell ref="H10:L10"/>
    <mergeCell ref="H9:L9"/>
    <mergeCell ref="O9:O13"/>
    <mergeCell ref="D49:D52"/>
    <mergeCell ref="E49:E50"/>
    <mergeCell ref="D30:D32"/>
    <mergeCell ref="F26:F28"/>
    <mergeCell ref="G26:G28"/>
    <mergeCell ref="O45:O47"/>
    <mergeCell ref="A53:A57"/>
    <mergeCell ref="B53:B57"/>
    <mergeCell ref="C53:C57"/>
    <mergeCell ref="B49:B52"/>
    <mergeCell ref="C49:C52"/>
    <mergeCell ref="O33:O39"/>
    <mergeCell ref="H53:L53"/>
    <mergeCell ref="H54:L54"/>
    <mergeCell ref="A45:A48"/>
    <mergeCell ref="B45:B48"/>
    <mergeCell ref="C45:C48"/>
    <mergeCell ref="C26:C29"/>
    <mergeCell ref="D26:D29"/>
    <mergeCell ref="B30:B32"/>
    <mergeCell ref="B36:B39"/>
    <mergeCell ref="D36:D39"/>
    <mergeCell ref="A33:A35"/>
    <mergeCell ref="B33:B35"/>
    <mergeCell ref="C40:C44"/>
    <mergeCell ref="C30:C32"/>
    <mergeCell ref="C36:C39"/>
    <mergeCell ref="C33:C35"/>
    <mergeCell ref="A40:A44"/>
    <mergeCell ref="B40:B44"/>
    <mergeCell ref="H24:L24"/>
    <mergeCell ref="H26:L27"/>
    <mergeCell ref="H33:L33"/>
    <mergeCell ref="H34:L34"/>
    <mergeCell ref="H35:L35"/>
    <mergeCell ref="H36:L37"/>
    <mergeCell ref="H42:L42"/>
    <mergeCell ref="H43:L43"/>
    <mergeCell ref="E26:E28"/>
    <mergeCell ref="F30:F32"/>
    <mergeCell ref="E30:E32"/>
    <mergeCell ref="E36:E38"/>
    <mergeCell ref="F36:F38"/>
    <mergeCell ref="G36:G38"/>
    <mergeCell ref="B26:B29"/>
    <mergeCell ref="O53:O57"/>
    <mergeCell ref="G18:G20"/>
    <mergeCell ref="H18:L18"/>
    <mergeCell ref="H17:L17"/>
    <mergeCell ref="H16:L16"/>
    <mergeCell ref="H15:L15"/>
    <mergeCell ref="H14:L14"/>
    <mergeCell ref="H19:L19"/>
    <mergeCell ref="H22:L22"/>
    <mergeCell ref="H23:L23"/>
    <mergeCell ref="M26:M28"/>
    <mergeCell ref="N26:N28"/>
    <mergeCell ref="G30:G32"/>
    <mergeCell ref="H30:H32"/>
    <mergeCell ref="I30:I32"/>
    <mergeCell ref="J30:J32"/>
    <mergeCell ref="K30:K32"/>
    <mergeCell ref="L30:L32"/>
    <mergeCell ref="M30:M32"/>
    <mergeCell ref="N30:N32"/>
    <mergeCell ref="O40:O44"/>
    <mergeCell ref="H55:L55"/>
    <mergeCell ref="H56:L56"/>
    <mergeCell ref="H57:L57"/>
    <mergeCell ref="M36:M38"/>
    <mergeCell ref="N36:N38"/>
    <mergeCell ref="H49:L50"/>
    <mergeCell ref="F49:F50"/>
    <mergeCell ref="G49:G50"/>
    <mergeCell ref="E51:E52"/>
    <mergeCell ref="F51:F52"/>
    <mergeCell ref="G51:G52"/>
    <mergeCell ref="H45:L45"/>
    <mergeCell ref="H46:L46"/>
    <mergeCell ref="H47:L47"/>
    <mergeCell ref="M49:M51"/>
    <mergeCell ref="N49:N51"/>
    <mergeCell ref="H40:L40"/>
    <mergeCell ref="H41:L41"/>
    <mergeCell ref="H44:L44"/>
  </mergeCells>
  <pageMargins left="0.31496062992125984" right="0.31496062992125984" top="1.0629921259842521" bottom="0.35433070866141736" header="0.31496062992125984" footer="0.31496062992125984"/>
  <pageSetup paperSize="9" scale="85" fitToHeight="0" orientation="landscape" r:id="rId1"/>
  <rowBreaks count="2" manualBreakCount="2">
    <brk id="21" max="14" man="1"/>
    <brk id="44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1"/>
  <sheetViews>
    <sheetView view="pageBreakPreview" zoomScaleNormal="100" zoomScaleSheetLayoutView="100" workbookViewId="0">
      <pane xSplit="1" ySplit="9" topLeftCell="B25" activePane="bottomRight" state="frozen"/>
      <selection pane="topRight" activeCell="B1" sqref="B1"/>
      <selection pane="bottomLeft" activeCell="A9" sqref="A9"/>
      <selection pane="bottomRight" activeCell="B32" sqref="B32:B35"/>
    </sheetView>
  </sheetViews>
  <sheetFormatPr defaultRowHeight="12.75" x14ac:dyDescent="0.2"/>
  <cols>
    <col min="1" max="1" width="6.42578125" style="1" customWidth="1"/>
    <col min="2" max="2" width="28.85546875" style="1" customWidth="1"/>
    <col min="3" max="3" width="7" style="1" customWidth="1"/>
    <col min="4" max="4" width="11.85546875" style="1" customWidth="1"/>
    <col min="5" max="7" width="9.42578125" style="1" customWidth="1"/>
    <col min="8" max="8" width="7.85546875" style="1" customWidth="1"/>
    <col min="9" max="9" width="6" style="1" customWidth="1"/>
    <col min="10" max="10" width="7.140625" style="1" customWidth="1"/>
    <col min="11" max="11" width="6.7109375" style="1" customWidth="1"/>
    <col min="12" max="12" width="7" style="1" customWidth="1"/>
    <col min="13" max="13" width="9.42578125" style="2" customWidth="1"/>
    <col min="14" max="14" width="9.140625" style="2" customWidth="1"/>
    <col min="15" max="15" width="14.7109375" style="1" customWidth="1"/>
    <col min="16" max="258" width="9.140625" style="1"/>
    <col min="259" max="259" width="6.42578125" style="1" customWidth="1"/>
    <col min="260" max="260" width="24.7109375" style="1" customWidth="1"/>
    <col min="261" max="261" width="7" style="1" customWidth="1"/>
    <col min="262" max="262" width="11.85546875" style="1" customWidth="1"/>
    <col min="263" max="263" width="10.5703125" style="1" customWidth="1"/>
    <col min="264" max="264" width="10" style="1" customWidth="1"/>
    <col min="265" max="265" width="9.42578125" style="1" customWidth="1"/>
    <col min="266" max="266" width="9" style="1" customWidth="1"/>
    <col min="267" max="267" width="9.42578125" style="1" customWidth="1"/>
    <col min="268" max="268" width="9.140625" style="1"/>
    <col min="269" max="269" width="9.28515625" style="1" customWidth="1"/>
    <col min="270" max="270" width="13.42578125" style="1" customWidth="1"/>
    <col min="271" max="271" width="10" style="1" customWidth="1"/>
    <col min="272" max="514" width="9.140625" style="1"/>
    <col min="515" max="515" width="6.42578125" style="1" customWidth="1"/>
    <col min="516" max="516" width="24.7109375" style="1" customWidth="1"/>
    <col min="517" max="517" width="7" style="1" customWidth="1"/>
    <col min="518" max="518" width="11.85546875" style="1" customWidth="1"/>
    <col min="519" max="519" width="10.5703125" style="1" customWidth="1"/>
    <col min="520" max="520" width="10" style="1" customWidth="1"/>
    <col min="521" max="521" width="9.42578125" style="1" customWidth="1"/>
    <col min="522" max="522" width="9" style="1" customWidth="1"/>
    <col min="523" max="523" width="9.42578125" style="1" customWidth="1"/>
    <col min="524" max="524" width="9.140625" style="1"/>
    <col min="525" max="525" width="9.28515625" style="1" customWidth="1"/>
    <col min="526" max="526" width="13.42578125" style="1" customWidth="1"/>
    <col min="527" max="527" width="10" style="1" customWidth="1"/>
    <col min="528" max="770" width="9.140625" style="1"/>
    <col min="771" max="771" width="6.42578125" style="1" customWidth="1"/>
    <col min="772" max="772" width="24.7109375" style="1" customWidth="1"/>
    <col min="773" max="773" width="7" style="1" customWidth="1"/>
    <col min="774" max="774" width="11.85546875" style="1" customWidth="1"/>
    <col min="775" max="775" width="10.5703125" style="1" customWidth="1"/>
    <col min="776" max="776" width="10" style="1" customWidth="1"/>
    <col min="777" max="777" width="9.42578125" style="1" customWidth="1"/>
    <col min="778" max="778" width="9" style="1" customWidth="1"/>
    <col min="779" max="779" width="9.42578125" style="1" customWidth="1"/>
    <col min="780" max="780" width="9.140625" style="1"/>
    <col min="781" max="781" width="9.28515625" style="1" customWidth="1"/>
    <col min="782" max="782" width="13.42578125" style="1" customWidth="1"/>
    <col min="783" max="783" width="10" style="1" customWidth="1"/>
    <col min="784" max="1026" width="9.140625" style="1"/>
    <col min="1027" max="1027" width="6.42578125" style="1" customWidth="1"/>
    <col min="1028" max="1028" width="24.7109375" style="1" customWidth="1"/>
    <col min="1029" max="1029" width="7" style="1" customWidth="1"/>
    <col min="1030" max="1030" width="11.85546875" style="1" customWidth="1"/>
    <col min="1031" max="1031" width="10.5703125" style="1" customWidth="1"/>
    <col min="1032" max="1032" width="10" style="1" customWidth="1"/>
    <col min="1033" max="1033" width="9.42578125" style="1" customWidth="1"/>
    <col min="1034" max="1034" width="9" style="1" customWidth="1"/>
    <col min="1035" max="1035" width="9.42578125" style="1" customWidth="1"/>
    <col min="1036" max="1036" width="9.140625" style="1"/>
    <col min="1037" max="1037" width="9.28515625" style="1" customWidth="1"/>
    <col min="1038" max="1038" width="13.42578125" style="1" customWidth="1"/>
    <col min="1039" max="1039" width="10" style="1" customWidth="1"/>
    <col min="1040" max="1282" width="9.140625" style="1"/>
    <col min="1283" max="1283" width="6.42578125" style="1" customWidth="1"/>
    <col min="1284" max="1284" width="24.7109375" style="1" customWidth="1"/>
    <col min="1285" max="1285" width="7" style="1" customWidth="1"/>
    <col min="1286" max="1286" width="11.85546875" style="1" customWidth="1"/>
    <col min="1287" max="1287" width="10.5703125" style="1" customWidth="1"/>
    <col min="1288" max="1288" width="10" style="1" customWidth="1"/>
    <col min="1289" max="1289" width="9.42578125" style="1" customWidth="1"/>
    <col min="1290" max="1290" width="9" style="1" customWidth="1"/>
    <col min="1291" max="1291" width="9.42578125" style="1" customWidth="1"/>
    <col min="1292" max="1292" width="9.140625" style="1"/>
    <col min="1293" max="1293" width="9.28515625" style="1" customWidth="1"/>
    <col min="1294" max="1294" width="13.42578125" style="1" customWidth="1"/>
    <col min="1295" max="1295" width="10" style="1" customWidth="1"/>
    <col min="1296" max="1538" width="9.140625" style="1"/>
    <col min="1539" max="1539" width="6.42578125" style="1" customWidth="1"/>
    <col min="1540" max="1540" width="24.7109375" style="1" customWidth="1"/>
    <col min="1541" max="1541" width="7" style="1" customWidth="1"/>
    <col min="1542" max="1542" width="11.85546875" style="1" customWidth="1"/>
    <col min="1543" max="1543" width="10.5703125" style="1" customWidth="1"/>
    <col min="1544" max="1544" width="10" style="1" customWidth="1"/>
    <col min="1545" max="1545" width="9.42578125" style="1" customWidth="1"/>
    <col min="1546" max="1546" width="9" style="1" customWidth="1"/>
    <col min="1547" max="1547" width="9.42578125" style="1" customWidth="1"/>
    <col min="1548" max="1548" width="9.140625" style="1"/>
    <col min="1549" max="1549" width="9.28515625" style="1" customWidth="1"/>
    <col min="1550" max="1550" width="13.42578125" style="1" customWidth="1"/>
    <col min="1551" max="1551" width="10" style="1" customWidth="1"/>
    <col min="1552" max="1794" width="9.140625" style="1"/>
    <col min="1795" max="1795" width="6.42578125" style="1" customWidth="1"/>
    <col min="1796" max="1796" width="24.7109375" style="1" customWidth="1"/>
    <col min="1797" max="1797" width="7" style="1" customWidth="1"/>
    <col min="1798" max="1798" width="11.85546875" style="1" customWidth="1"/>
    <col min="1799" max="1799" width="10.5703125" style="1" customWidth="1"/>
    <col min="1800" max="1800" width="10" style="1" customWidth="1"/>
    <col min="1801" max="1801" width="9.42578125" style="1" customWidth="1"/>
    <col min="1802" max="1802" width="9" style="1" customWidth="1"/>
    <col min="1803" max="1803" width="9.42578125" style="1" customWidth="1"/>
    <col min="1804" max="1804" width="9.140625" style="1"/>
    <col min="1805" max="1805" width="9.28515625" style="1" customWidth="1"/>
    <col min="1806" max="1806" width="13.42578125" style="1" customWidth="1"/>
    <col min="1807" max="1807" width="10" style="1" customWidth="1"/>
    <col min="1808" max="2050" width="9.140625" style="1"/>
    <col min="2051" max="2051" width="6.42578125" style="1" customWidth="1"/>
    <col min="2052" max="2052" width="24.7109375" style="1" customWidth="1"/>
    <col min="2053" max="2053" width="7" style="1" customWidth="1"/>
    <col min="2054" max="2054" width="11.85546875" style="1" customWidth="1"/>
    <col min="2055" max="2055" width="10.5703125" style="1" customWidth="1"/>
    <col min="2056" max="2056" width="10" style="1" customWidth="1"/>
    <col min="2057" max="2057" width="9.42578125" style="1" customWidth="1"/>
    <col min="2058" max="2058" width="9" style="1" customWidth="1"/>
    <col min="2059" max="2059" width="9.42578125" style="1" customWidth="1"/>
    <col min="2060" max="2060" width="9.140625" style="1"/>
    <col min="2061" max="2061" width="9.28515625" style="1" customWidth="1"/>
    <col min="2062" max="2062" width="13.42578125" style="1" customWidth="1"/>
    <col min="2063" max="2063" width="10" style="1" customWidth="1"/>
    <col min="2064" max="2306" width="9.140625" style="1"/>
    <col min="2307" max="2307" width="6.42578125" style="1" customWidth="1"/>
    <col min="2308" max="2308" width="24.7109375" style="1" customWidth="1"/>
    <col min="2309" max="2309" width="7" style="1" customWidth="1"/>
    <col min="2310" max="2310" width="11.85546875" style="1" customWidth="1"/>
    <col min="2311" max="2311" width="10.5703125" style="1" customWidth="1"/>
    <col min="2312" max="2312" width="10" style="1" customWidth="1"/>
    <col min="2313" max="2313" width="9.42578125" style="1" customWidth="1"/>
    <col min="2314" max="2314" width="9" style="1" customWidth="1"/>
    <col min="2315" max="2315" width="9.42578125" style="1" customWidth="1"/>
    <col min="2316" max="2316" width="9.140625" style="1"/>
    <col min="2317" max="2317" width="9.28515625" style="1" customWidth="1"/>
    <col min="2318" max="2318" width="13.42578125" style="1" customWidth="1"/>
    <col min="2319" max="2319" width="10" style="1" customWidth="1"/>
    <col min="2320" max="2562" width="9.140625" style="1"/>
    <col min="2563" max="2563" width="6.42578125" style="1" customWidth="1"/>
    <col min="2564" max="2564" width="24.7109375" style="1" customWidth="1"/>
    <col min="2565" max="2565" width="7" style="1" customWidth="1"/>
    <col min="2566" max="2566" width="11.85546875" style="1" customWidth="1"/>
    <col min="2567" max="2567" width="10.5703125" style="1" customWidth="1"/>
    <col min="2568" max="2568" width="10" style="1" customWidth="1"/>
    <col min="2569" max="2569" width="9.42578125" style="1" customWidth="1"/>
    <col min="2570" max="2570" width="9" style="1" customWidth="1"/>
    <col min="2571" max="2571" width="9.42578125" style="1" customWidth="1"/>
    <col min="2572" max="2572" width="9.140625" style="1"/>
    <col min="2573" max="2573" width="9.28515625" style="1" customWidth="1"/>
    <col min="2574" max="2574" width="13.42578125" style="1" customWidth="1"/>
    <col min="2575" max="2575" width="10" style="1" customWidth="1"/>
    <col min="2576" max="2818" width="9.140625" style="1"/>
    <col min="2819" max="2819" width="6.42578125" style="1" customWidth="1"/>
    <col min="2820" max="2820" width="24.7109375" style="1" customWidth="1"/>
    <col min="2821" max="2821" width="7" style="1" customWidth="1"/>
    <col min="2822" max="2822" width="11.85546875" style="1" customWidth="1"/>
    <col min="2823" max="2823" width="10.5703125" style="1" customWidth="1"/>
    <col min="2824" max="2824" width="10" style="1" customWidth="1"/>
    <col min="2825" max="2825" width="9.42578125" style="1" customWidth="1"/>
    <col min="2826" max="2826" width="9" style="1" customWidth="1"/>
    <col min="2827" max="2827" width="9.42578125" style="1" customWidth="1"/>
    <col min="2828" max="2828" width="9.140625" style="1"/>
    <col min="2829" max="2829" width="9.28515625" style="1" customWidth="1"/>
    <col min="2830" max="2830" width="13.42578125" style="1" customWidth="1"/>
    <col min="2831" max="2831" width="10" style="1" customWidth="1"/>
    <col min="2832" max="3074" width="9.140625" style="1"/>
    <col min="3075" max="3075" width="6.42578125" style="1" customWidth="1"/>
    <col min="3076" max="3076" width="24.7109375" style="1" customWidth="1"/>
    <col min="3077" max="3077" width="7" style="1" customWidth="1"/>
    <col min="3078" max="3078" width="11.85546875" style="1" customWidth="1"/>
    <col min="3079" max="3079" width="10.5703125" style="1" customWidth="1"/>
    <col min="3080" max="3080" width="10" style="1" customWidth="1"/>
    <col min="3081" max="3081" width="9.42578125" style="1" customWidth="1"/>
    <col min="3082" max="3082" width="9" style="1" customWidth="1"/>
    <col min="3083" max="3083" width="9.42578125" style="1" customWidth="1"/>
    <col min="3084" max="3084" width="9.140625" style="1"/>
    <col min="3085" max="3085" width="9.28515625" style="1" customWidth="1"/>
    <col min="3086" max="3086" width="13.42578125" style="1" customWidth="1"/>
    <col min="3087" max="3087" width="10" style="1" customWidth="1"/>
    <col min="3088" max="3330" width="9.140625" style="1"/>
    <col min="3331" max="3331" width="6.42578125" style="1" customWidth="1"/>
    <col min="3332" max="3332" width="24.7109375" style="1" customWidth="1"/>
    <col min="3333" max="3333" width="7" style="1" customWidth="1"/>
    <col min="3334" max="3334" width="11.85546875" style="1" customWidth="1"/>
    <col min="3335" max="3335" width="10.5703125" style="1" customWidth="1"/>
    <col min="3336" max="3336" width="10" style="1" customWidth="1"/>
    <col min="3337" max="3337" width="9.42578125" style="1" customWidth="1"/>
    <col min="3338" max="3338" width="9" style="1" customWidth="1"/>
    <col min="3339" max="3339" width="9.42578125" style="1" customWidth="1"/>
    <col min="3340" max="3340" width="9.140625" style="1"/>
    <col min="3341" max="3341" width="9.28515625" style="1" customWidth="1"/>
    <col min="3342" max="3342" width="13.42578125" style="1" customWidth="1"/>
    <col min="3343" max="3343" width="10" style="1" customWidth="1"/>
    <col min="3344" max="3586" width="9.140625" style="1"/>
    <col min="3587" max="3587" width="6.42578125" style="1" customWidth="1"/>
    <col min="3588" max="3588" width="24.7109375" style="1" customWidth="1"/>
    <col min="3589" max="3589" width="7" style="1" customWidth="1"/>
    <col min="3590" max="3590" width="11.85546875" style="1" customWidth="1"/>
    <col min="3591" max="3591" width="10.5703125" style="1" customWidth="1"/>
    <col min="3592" max="3592" width="10" style="1" customWidth="1"/>
    <col min="3593" max="3593" width="9.42578125" style="1" customWidth="1"/>
    <col min="3594" max="3594" width="9" style="1" customWidth="1"/>
    <col min="3595" max="3595" width="9.42578125" style="1" customWidth="1"/>
    <col min="3596" max="3596" width="9.140625" style="1"/>
    <col min="3597" max="3597" width="9.28515625" style="1" customWidth="1"/>
    <col min="3598" max="3598" width="13.42578125" style="1" customWidth="1"/>
    <col min="3599" max="3599" width="10" style="1" customWidth="1"/>
    <col min="3600" max="3842" width="9.140625" style="1"/>
    <col min="3843" max="3843" width="6.42578125" style="1" customWidth="1"/>
    <col min="3844" max="3844" width="24.7109375" style="1" customWidth="1"/>
    <col min="3845" max="3845" width="7" style="1" customWidth="1"/>
    <col min="3846" max="3846" width="11.85546875" style="1" customWidth="1"/>
    <col min="3847" max="3847" width="10.5703125" style="1" customWidth="1"/>
    <col min="3848" max="3848" width="10" style="1" customWidth="1"/>
    <col min="3849" max="3849" width="9.42578125" style="1" customWidth="1"/>
    <col min="3850" max="3850" width="9" style="1" customWidth="1"/>
    <col min="3851" max="3851" width="9.42578125" style="1" customWidth="1"/>
    <col min="3852" max="3852" width="9.140625" style="1"/>
    <col min="3853" max="3853" width="9.28515625" style="1" customWidth="1"/>
    <col min="3854" max="3854" width="13.42578125" style="1" customWidth="1"/>
    <col min="3855" max="3855" width="10" style="1" customWidth="1"/>
    <col min="3856" max="4098" width="9.140625" style="1"/>
    <col min="4099" max="4099" width="6.42578125" style="1" customWidth="1"/>
    <col min="4100" max="4100" width="24.7109375" style="1" customWidth="1"/>
    <col min="4101" max="4101" width="7" style="1" customWidth="1"/>
    <col min="4102" max="4102" width="11.85546875" style="1" customWidth="1"/>
    <col min="4103" max="4103" width="10.5703125" style="1" customWidth="1"/>
    <col min="4104" max="4104" width="10" style="1" customWidth="1"/>
    <col min="4105" max="4105" width="9.42578125" style="1" customWidth="1"/>
    <col min="4106" max="4106" width="9" style="1" customWidth="1"/>
    <col min="4107" max="4107" width="9.42578125" style="1" customWidth="1"/>
    <col min="4108" max="4108" width="9.140625" style="1"/>
    <col min="4109" max="4109" width="9.28515625" style="1" customWidth="1"/>
    <col min="4110" max="4110" width="13.42578125" style="1" customWidth="1"/>
    <col min="4111" max="4111" width="10" style="1" customWidth="1"/>
    <col min="4112" max="4354" width="9.140625" style="1"/>
    <col min="4355" max="4355" width="6.42578125" style="1" customWidth="1"/>
    <col min="4356" max="4356" width="24.7109375" style="1" customWidth="1"/>
    <col min="4357" max="4357" width="7" style="1" customWidth="1"/>
    <col min="4358" max="4358" width="11.85546875" style="1" customWidth="1"/>
    <col min="4359" max="4359" width="10.5703125" style="1" customWidth="1"/>
    <col min="4360" max="4360" width="10" style="1" customWidth="1"/>
    <col min="4361" max="4361" width="9.42578125" style="1" customWidth="1"/>
    <col min="4362" max="4362" width="9" style="1" customWidth="1"/>
    <col min="4363" max="4363" width="9.42578125" style="1" customWidth="1"/>
    <col min="4364" max="4364" width="9.140625" style="1"/>
    <col min="4365" max="4365" width="9.28515625" style="1" customWidth="1"/>
    <col min="4366" max="4366" width="13.42578125" style="1" customWidth="1"/>
    <col min="4367" max="4367" width="10" style="1" customWidth="1"/>
    <col min="4368" max="4610" width="9.140625" style="1"/>
    <col min="4611" max="4611" width="6.42578125" style="1" customWidth="1"/>
    <col min="4612" max="4612" width="24.7109375" style="1" customWidth="1"/>
    <col min="4613" max="4613" width="7" style="1" customWidth="1"/>
    <col min="4614" max="4614" width="11.85546875" style="1" customWidth="1"/>
    <col min="4615" max="4615" width="10.5703125" style="1" customWidth="1"/>
    <col min="4616" max="4616" width="10" style="1" customWidth="1"/>
    <col min="4617" max="4617" width="9.42578125" style="1" customWidth="1"/>
    <col min="4618" max="4618" width="9" style="1" customWidth="1"/>
    <col min="4619" max="4619" width="9.42578125" style="1" customWidth="1"/>
    <col min="4620" max="4620" width="9.140625" style="1"/>
    <col min="4621" max="4621" width="9.28515625" style="1" customWidth="1"/>
    <col min="4622" max="4622" width="13.42578125" style="1" customWidth="1"/>
    <col min="4623" max="4623" width="10" style="1" customWidth="1"/>
    <col min="4624" max="4866" width="9.140625" style="1"/>
    <col min="4867" max="4867" width="6.42578125" style="1" customWidth="1"/>
    <col min="4868" max="4868" width="24.7109375" style="1" customWidth="1"/>
    <col min="4869" max="4869" width="7" style="1" customWidth="1"/>
    <col min="4870" max="4870" width="11.85546875" style="1" customWidth="1"/>
    <col min="4871" max="4871" width="10.5703125" style="1" customWidth="1"/>
    <col min="4872" max="4872" width="10" style="1" customWidth="1"/>
    <col min="4873" max="4873" width="9.42578125" style="1" customWidth="1"/>
    <col min="4874" max="4874" width="9" style="1" customWidth="1"/>
    <col min="4875" max="4875" width="9.42578125" style="1" customWidth="1"/>
    <col min="4876" max="4876" width="9.140625" style="1"/>
    <col min="4877" max="4877" width="9.28515625" style="1" customWidth="1"/>
    <col min="4878" max="4878" width="13.42578125" style="1" customWidth="1"/>
    <col min="4879" max="4879" width="10" style="1" customWidth="1"/>
    <col min="4880" max="5122" width="9.140625" style="1"/>
    <col min="5123" max="5123" width="6.42578125" style="1" customWidth="1"/>
    <col min="5124" max="5124" width="24.7109375" style="1" customWidth="1"/>
    <col min="5125" max="5125" width="7" style="1" customWidth="1"/>
    <col min="5126" max="5126" width="11.85546875" style="1" customWidth="1"/>
    <col min="5127" max="5127" width="10.5703125" style="1" customWidth="1"/>
    <col min="5128" max="5128" width="10" style="1" customWidth="1"/>
    <col min="5129" max="5129" width="9.42578125" style="1" customWidth="1"/>
    <col min="5130" max="5130" width="9" style="1" customWidth="1"/>
    <col min="5131" max="5131" width="9.42578125" style="1" customWidth="1"/>
    <col min="5132" max="5132" width="9.140625" style="1"/>
    <col min="5133" max="5133" width="9.28515625" style="1" customWidth="1"/>
    <col min="5134" max="5134" width="13.42578125" style="1" customWidth="1"/>
    <col min="5135" max="5135" width="10" style="1" customWidth="1"/>
    <col min="5136" max="5378" width="9.140625" style="1"/>
    <col min="5379" max="5379" width="6.42578125" style="1" customWidth="1"/>
    <col min="5380" max="5380" width="24.7109375" style="1" customWidth="1"/>
    <col min="5381" max="5381" width="7" style="1" customWidth="1"/>
    <col min="5382" max="5382" width="11.85546875" style="1" customWidth="1"/>
    <col min="5383" max="5383" width="10.5703125" style="1" customWidth="1"/>
    <col min="5384" max="5384" width="10" style="1" customWidth="1"/>
    <col min="5385" max="5385" width="9.42578125" style="1" customWidth="1"/>
    <col min="5386" max="5386" width="9" style="1" customWidth="1"/>
    <col min="5387" max="5387" width="9.42578125" style="1" customWidth="1"/>
    <col min="5388" max="5388" width="9.140625" style="1"/>
    <col min="5389" max="5389" width="9.28515625" style="1" customWidth="1"/>
    <col min="5390" max="5390" width="13.42578125" style="1" customWidth="1"/>
    <col min="5391" max="5391" width="10" style="1" customWidth="1"/>
    <col min="5392" max="5634" width="9.140625" style="1"/>
    <col min="5635" max="5635" width="6.42578125" style="1" customWidth="1"/>
    <col min="5636" max="5636" width="24.7109375" style="1" customWidth="1"/>
    <col min="5637" max="5637" width="7" style="1" customWidth="1"/>
    <col min="5638" max="5638" width="11.85546875" style="1" customWidth="1"/>
    <col min="5639" max="5639" width="10.5703125" style="1" customWidth="1"/>
    <col min="5640" max="5640" width="10" style="1" customWidth="1"/>
    <col min="5641" max="5641" width="9.42578125" style="1" customWidth="1"/>
    <col min="5642" max="5642" width="9" style="1" customWidth="1"/>
    <col min="5643" max="5643" width="9.42578125" style="1" customWidth="1"/>
    <col min="5644" max="5644" width="9.140625" style="1"/>
    <col min="5645" max="5645" width="9.28515625" style="1" customWidth="1"/>
    <col min="5646" max="5646" width="13.42578125" style="1" customWidth="1"/>
    <col min="5647" max="5647" width="10" style="1" customWidth="1"/>
    <col min="5648" max="5890" width="9.140625" style="1"/>
    <col min="5891" max="5891" width="6.42578125" style="1" customWidth="1"/>
    <col min="5892" max="5892" width="24.7109375" style="1" customWidth="1"/>
    <col min="5893" max="5893" width="7" style="1" customWidth="1"/>
    <col min="5894" max="5894" width="11.85546875" style="1" customWidth="1"/>
    <col min="5895" max="5895" width="10.5703125" style="1" customWidth="1"/>
    <col min="5896" max="5896" width="10" style="1" customWidth="1"/>
    <col min="5897" max="5897" width="9.42578125" style="1" customWidth="1"/>
    <col min="5898" max="5898" width="9" style="1" customWidth="1"/>
    <col min="5899" max="5899" width="9.42578125" style="1" customWidth="1"/>
    <col min="5900" max="5900" width="9.140625" style="1"/>
    <col min="5901" max="5901" width="9.28515625" style="1" customWidth="1"/>
    <col min="5902" max="5902" width="13.42578125" style="1" customWidth="1"/>
    <col min="5903" max="5903" width="10" style="1" customWidth="1"/>
    <col min="5904" max="6146" width="9.140625" style="1"/>
    <col min="6147" max="6147" width="6.42578125" style="1" customWidth="1"/>
    <col min="6148" max="6148" width="24.7109375" style="1" customWidth="1"/>
    <col min="6149" max="6149" width="7" style="1" customWidth="1"/>
    <col min="6150" max="6150" width="11.85546875" style="1" customWidth="1"/>
    <col min="6151" max="6151" width="10.5703125" style="1" customWidth="1"/>
    <col min="6152" max="6152" width="10" style="1" customWidth="1"/>
    <col min="6153" max="6153" width="9.42578125" style="1" customWidth="1"/>
    <col min="6154" max="6154" width="9" style="1" customWidth="1"/>
    <col min="6155" max="6155" width="9.42578125" style="1" customWidth="1"/>
    <col min="6156" max="6156" width="9.140625" style="1"/>
    <col min="6157" max="6157" width="9.28515625" style="1" customWidth="1"/>
    <col min="6158" max="6158" width="13.42578125" style="1" customWidth="1"/>
    <col min="6159" max="6159" width="10" style="1" customWidth="1"/>
    <col min="6160" max="6402" width="9.140625" style="1"/>
    <col min="6403" max="6403" width="6.42578125" style="1" customWidth="1"/>
    <col min="6404" max="6404" width="24.7109375" style="1" customWidth="1"/>
    <col min="6405" max="6405" width="7" style="1" customWidth="1"/>
    <col min="6406" max="6406" width="11.85546875" style="1" customWidth="1"/>
    <col min="6407" max="6407" width="10.5703125" style="1" customWidth="1"/>
    <col min="6408" max="6408" width="10" style="1" customWidth="1"/>
    <col min="6409" max="6409" width="9.42578125" style="1" customWidth="1"/>
    <col min="6410" max="6410" width="9" style="1" customWidth="1"/>
    <col min="6411" max="6411" width="9.42578125" style="1" customWidth="1"/>
    <col min="6412" max="6412" width="9.140625" style="1"/>
    <col min="6413" max="6413" width="9.28515625" style="1" customWidth="1"/>
    <col min="6414" max="6414" width="13.42578125" style="1" customWidth="1"/>
    <col min="6415" max="6415" width="10" style="1" customWidth="1"/>
    <col min="6416" max="6658" width="9.140625" style="1"/>
    <col min="6659" max="6659" width="6.42578125" style="1" customWidth="1"/>
    <col min="6660" max="6660" width="24.7109375" style="1" customWidth="1"/>
    <col min="6661" max="6661" width="7" style="1" customWidth="1"/>
    <col min="6662" max="6662" width="11.85546875" style="1" customWidth="1"/>
    <col min="6663" max="6663" width="10.5703125" style="1" customWidth="1"/>
    <col min="6664" max="6664" width="10" style="1" customWidth="1"/>
    <col min="6665" max="6665" width="9.42578125" style="1" customWidth="1"/>
    <col min="6666" max="6666" width="9" style="1" customWidth="1"/>
    <col min="6667" max="6667" width="9.42578125" style="1" customWidth="1"/>
    <col min="6668" max="6668" width="9.140625" style="1"/>
    <col min="6669" max="6669" width="9.28515625" style="1" customWidth="1"/>
    <col min="6670" max="6670" width="13.42578125" style="1" customWidth="1"/>
    <col min="6671" max="6671" width="10" style="1" customWidth="1"/>
    <col min="6672" max="6914" width="9.140625" style="1"/>
    <col min="6915" max="6915" width="6.42578125" style="1" customWidth="1"/>
    <col min="6916" max="6916" width="24.7109375" style="1" customWidth="1"/>
    <col min="6917" max="6917" width="7" style="1" customWidth="1"/>
    <col min="6918" max="6918" width="11.85546875" style="1" customWidth="1"/>
    <col min="6919" max="6919" width="10.5703125" style="1" customWidth="1"/>
    <col min="6920" max="6920" width="10" style="1" customWidth="1"/>
    <col min="6921" max="6921" width="9.42578125" style="1" customWidth="1"/>
    <col min="6922" max="6922" width="9" style="1" customWidth="1"/>
    <col min="6923" max="6923" width="9.42578125" style="1" customWidth="1"/>
    <col min="6924" max="6924" width="9.140625" style="1"/>
    <col min="6925" max="6925" width="9.28515625" style="1" customWidth="1"/>
    <col min="6926" max="6926" width="13.42578125" style="1" customWidth="1"/>
    <col min="6927" max="6927" width="10" style="1" customWidth="1"/>
    <col min="6928" max="7170" width="9.140625" style="1"/>
    <col min="7171" max="7171" width="6.42578125" style="1" customWidth="1"/>
    <col min="7172" max="7172" width="24.7109375" style="1" customWidth="1"/>
    <col min="7173" max="7173" width="7" style="1" customWidth="1"/>
    <col min="7174" max="7174" width="11.85546875" style="1" customWidth="1"/>
    <col min="7175" max="7175" width="10.5703125" style="1" customWidth="1"/>
    <col min="7176" max="7176" width="10" style="1" customWidth="1"/>
    <col min="7177" max="7177" width="9.42578125" style="1" customWidth="1"/>
    <col min="7178" max="7178" width="9" style="1" customWidth="1"/>
    <col min="7179" max="7179" width="9.42578125" style="1" customWidth="1"/>
    <col min="7180" max="7180" width="9.140625" style="1"/>
    <col min="7181" max="7181" width="9.28515625" style="1" customWidth="1"/>
    <col min="7182" max="7182" width="13.42578125" style="1" customWidth="1"/>
    <col min="7183" max="7183" width="10" style="1" customWidth="1"/>
    <col min="7184" max="7426" width="9.140625" style="1"/>
    <col min="7427" max="7427" width="6.42578125" style="1" customWidth="1"/>
    <col min="7428" max="7428" width="24.7109375" style="1" customWidth="1"/>
    <col min="7429" max="7429" width="7" style="1" customWidth="1"/>
    <col min="7430" max="7430" width="11.85546875" style="1" customWidth="1"/>
    <col min="7431" max="7431" width="10.5703125" style="1" customWidth="1"/>
    <col min="7432" max="7432" width="10" style="1" customWidth="1"/>
    <col min="7433" max="7433" width="9.42578125" style="1" customWidth="1"/>
    <col min="7434" max="7434" width="9" style="1" customWidth="1"/>
    <col min="7435" max="7435" width="9.42578125" style="1" customWidth="1"/>
    <col min="7436" max="7436" width="9.140625" style="1"/>
    <col min="7437" max="7437" width="9.28515625" style="1" customWidth="1"/>
    <col min="7438" max="7438" width="13.42578125" style="1" customWidth="1"/>
    <col min="7439" max="7439" width="10" style="1" customWidth="1"/>
    <col min="7440" max="7682" width="9.140625" style="1"/>
    <col min="7683" max="7683" width="6.42578125" style="1" customWidth="1"/>
    <col min="7684" max="7684" width="24.7109375" style="1" customWidth="1"/>
    <col min="7685" max="7685" width="7" style="1" customWidth="1"/>
    <col min="7686" max="7686" width="11.85546875" style="1" customWidth="1"/>
    <col min="7687" max="7687" width="10.5703125" style="1" customWidth="1"/>
    <col min="7688" max="7688" width="10" style="1" customWidth="1"/>
    <col min="7689" max="7689" width="9.42578125" style="1" customWidth="1"/>
    <col min="7690" max="7690" width="9" style="1" customWidth="1"/>
    <col min="7691" max="7691" width="9.42578125" style="1" customWidth="1"/>
    <col min="7692" max="7692" width="9.140625" style="1"/>
    <col min="7693" max="7693" width="9.28515625" style="1" customWidth="1"/>
    <col min="7694" max="7694" width="13.42578125" style="1" customWidth="1"/>
    <col min="7695" max="7695" width="10" style="1" customWidth="1"/>
    <col min="7696" max="7938" width="9.140625" style="1"/>
    <col min="7939" max="7939" width="6.42578125" style="1" customWidth="1"/>
    <col min="7940" max="7940" width="24.7109375" style="1" customWidth="1"/>
    <col min="7941" max="7941" width="7" style="1" customWidth="1"/>
    <col min="7942" max="7942" width="11.85546875" style="1" customWidth="1"/>
    <col min="7943" max="7943" width="10.5703125" style="1" customWidth="1"/>
    <col min="7944" max="7944" width="10" style="1" customWidth="1"/>
    <col min="7945" max="7945" width="9.42578125" style="1" customWidth="1"/>
    <col min="7946" max="7946" width="9" style="1" customWidth="1"/>
    <col min="7947" max="7947" width="9.42578125" style="1" customWidth="1"/>
    <col min="7948" max="7948" width="9.140625" style="1"/>
    <col min="7949" max="7949" width="9.28515625" style="1" customWidth="1"/>
    <col min="7950" max="7950" width="13.42578125" style="1" customWidth="1"/>
    <col min="7951" max="7951" width="10" style="1" customWidth="1"/>
    <col min="7952" max="8194" width="9.140625" style="1"/>
    <col min="8195" max="8195" width="6.42578125" style="1" customWidth="1"/>
    <col min="8196" max="8196" width="24.7109375" style="1" customWidth="1"/>
    <col min="8197" max="8197" width="7" style="1" customWidth="1"/>
    <col min="8198" max="8198" width="11.85546875" style="1" customWidth="1"/>
    <col min="8199" max="8199" width="10.5703125" style="1" customWidth="1"/>
    <col min="8200" max="8200" width="10" style="1" customWidth="1"/>
    <col min="8201" max="8201" width="9.42578125" style="1" customWidth="1"/>
    <col min="8202" max="8202" width="9" style="1" customWidth="1"/>
    <col min="8203" max="8203" width="9.42578125" style="1" customWidth="1"/>
    <col min="8204" max="8204" width="9.140625" style="1"/>
    <col min="8205" max="8205" width="9.28515625" style="1" customWidth="1"/>
    <col min="8206" max="8206" width="13.42578125" style="1" customWidth="1"/>
    <col min="8207" max="8207" width="10" style="1" customWidth="1"/>
    <col min="8208" max="8450" width="9.140625" style="1"/>
    <col min="8451" max="8451" width="6.42578125" style="1" customWidth="1"/>
    <col min="8452" max="8452" width="24.7109375" style="1" customWidth="1"/>
    <col min="8453" max="8453" width="7" style="1" customWidth="1"/>
    <col min="8454" max="8454" width="11.85546875" style="1" customWidth="1"/>
    <col min="8455" max="8455" width="10.5703125" style="1" customWidth="1"/>
    <col min="8456" max="8456" width="10" style="1" customWidth="1"/>
    <col min="8457" max="8457" width="9.42578125" style="1" customWidth="1"/>
    <col min="8458" max="8458" width="9" style="1" customWidth="1"/>
    <col min="8459" max="8459" width="9.42578125" style="1" customWidth="1"/>
    <col min="8460" max="8460" width="9.140625" style="1"/>
    <col min="8461" max="8461" width="9.28515625" style="1" customWidth="1"/>
    <col min="8462" max="8462" width="13.42578125" style="1" customWidth="1"/>
    <col min="8463" max="8463" width="10" style="1" customWidth="1"/>
    <col min="8464" max="8706" width="9.140625" style="1"/>
    <col min="8707" max="8707" width="6.42578125" style="1" customWidth="1"/>
    <col min="8708" max="8708" width="24.7109375" style="1" customWidth="1"/>
    <col min="8709" max="8709" width="7" style="1" customWidth="1"/>
    <col min="8710" max="8710" width="11.85546875" style="1" customWidth="1"/>
    <col min="8711" max="8711" width="10.5703125" style="1" customWidth="1"/>
    <col min="8712" max="8712" width="10" style="1" customWidth="1"/>
    <col min="8713" max="8713" width="9.42578125" style="1" customWidth="1"/>
    <col min="8714" max="8714" width="9" style="1" customWidth="1"/>
    <col min="8715" max="8715" width="9.42578125" style="1" customWidth="1"/>
    <col min="8716" max="8716" width="9.140625" style="1"/>
    <col min="8717" max="8717" width="9.28515625" style="1" customWidth="1"/>
    <col min="8718" max="8718" width="13.42578125" style="1" customWidth="1"/>
    <col min="8719" max="8719" width="10" style="1" customWidth="1"/>
    <col min="8720" max="8962" width="9.140625" style="1"/>
    <col min="8963" max="8963" width="6.42578125" style="1" customWidth="1"/>
    <col min="8964" max="8964" width="24.7109375" style="1" customWidth="1"/>
    <col min="8965" max="8965" width="7" style="1" customWidth="1"/>
    <col min="8966" max="8966" width="11.85546875" style="1" customWidth="1"/>
    <col min="8967" max="8967" width="10.5703125" style="1" customWidth="1"/>
    <col min="8968" max="8968" width="10" style="1" customWidth="1"/>
    <col min="8969" max="8969" width="9.42578125" style="1" customWidth="1"/>
    <col min="8970" max="8970" width="9" style="1" customWidth="1"/>
    <col min="8971" max="8971" width="9.42578125" style="1" customWidth="1"/>
    <col min="8972" max="8972" width="9.140625" style="1"/>
    <col min="8973" max="8973" width="9.28515625" style="1" customWidth="1"/>
    <col min="8974" max="8974" width="13.42578125" style="1" customWidth="1"/>
    <col min="8975" max="8975" width="10" style="1" customWidth="1"/>
    <col min="8976" max="9218" width="9.140625" style="1"/>
    <col min="9219" max="9219" width="6.42578125" style="1" customWidth="1"/>
    <col min="9220" max="9220" width="24.7109375" style="1" customWidth="1"/>
    <col min="9221" max="9221" width="7" style="1" customWidth="1"/>
    <col min="9222" max="9222" width="11.85546875" style="1" customWidth="1"/>
    <col min="9223" max="9223" width="10.5703125" style="1" customWidth="1"/>
    <col min="9224" max="9224" width="10" style="1" customWidth="1"/>
    <col min="9225" max="9225" width="9.42578125" style="1" customWidth="1"/>
    <col min="9226" max="9226" width="9" style="1" customWidth="1"/>
    <col min="9227" max="9227" width="9.42578125" style="1" customWidth="1"/>
    <col min="9228" max="9228" width="9.140625" style="1"/>
    <col min="9229" max="9229" width="9.28515625" style="1" customWidth="1"/>
    <col min="9230" max="9230" width="13.42578125" style="1" customWidth="1"/>
    <col min="9231" max="9231" width="10" style="1" customWidth="1"/>
    <col min="9232" max="9474" width="9.140625" style="1"/>
    <col min="9475" max="9475" width="6.42578125" style="1" customWidth="1"/>
    <col min="9476" max="9476" width="24.7109375" style="1" customWidth="1"/>
    <col min="9477" max="9477" width="7" style="1" customWidth="1"/>
    <col min="9478" max="9478" width="11.85546875" style="1" customWidth="1"/>
    <col min="9479" max="9479" width="10.5703125" style="1" customWidth="1"/>
    <col min="9480" max="9480" width="10" style="1" customWidth="1"/>
    <col min="9481" max="9481" width="9.42578125" style="1" customWidth="1"/>
    <col min="9482" max="9482" width="9" style="1" customWidth="1"/>
    <col min="9483" max="9483" width="9.42578125" style="1" customWidth="1"/>
    <col min="9484" max="9484" width="9.140625" style="1"/>
    <col min="9485" max="9485" width="9.28515625" style="1" customWidth="1"/>
    <col min="9486" max="9486" width="13.42578125" style="1" customWidth="1"/>
    <col min="9487" max="9487" width="10" style="1" customWidth="1"/>
    <col min="9488" max="9730" width="9.140625" style="1"/>
    <col min="9731" max="9731" width="6.42578125" style="1" customWidth="1"/>
    <col min="9732" max="9732" width="24.7109375" style="1" customWidth="1"/>
    <col min="9733" max="9733" width="7" style="1" customWidth="1"/>
    <col min="9734" max="9734" width="11.85546875" style="1" customWidth="1"/>
    <col min="9735" max="9735" width="10.5703125" style="1" customWidth="1"/>
    <col min="9736" max="9736" width="10" style="1" customWidth="1"/>
    <col min="9737" max="9737" width="9.42578125" style="1" customWidth="1"/>
    <col min="9738" max="9738" width="9" style="1" customWidth="1"/>
    <col min="9739" max="9739" width="9.42578125" style="1" customWidth="1"/>
    <col min="9740" max="9740" width="9.140625" style="1"/>
    <col min="9741" max="9741" width="9.28515625" style="1" customWidth="1"/>
    <col min="9742" max="9742" width="13.42578125" style="1" customWidth="1"/>
    <col min="9743" max="9743" width="10" style="1" customWidth="1"/>
    <col min="9744" max="9986" width="9.140625" style="1"/>
    <col min="9987" max="9987" width="6.42578125" style="1" customWidth="1"/>
    <col min="9988" max="9988" width="24.7109375" style="1" customWidth="1"/>
    <col min="9989" max="9989" width="7" style="1" customWidth="1"/>
    <col min="9990" max="9990" width="11.85546875" style="1" customWidth="1"/>
    <col min="9991" max="9991" width="10.5703125" style="1" customWidth="1"/>
    <col min="9992" max="9992" width="10" style="1" customWidth="1"/>
    <col min="9993" max="9993" width="9.42578125" style="1" customWidth="1"/>
    <col min="9994" max="9994" width="9" style="1" customWidth="1"/>
    <col min="9995" max="9995" width="9.42578125" style="1" customWidth="1"/>
    <col min="9996" max="9996" width="9.140625" style="1"/>
    <col min="9997" max="9997" width="9.28515625" style="1" customWidth="1"/>
    <col min="9998" max="9998" width="13.42578125" style="1" customWidth="1"/>
    <col min="9999" max="9999" width="10" style="1" customWidth="1"/>
    <col min="10000" max="10242" width="9.140625" style="1"/>
    <col min="10243" max="10243" width="6.42578125" style="1" customWidth="1"/>
    <col min="10244" max="10244" width="24.7109375" style="1" customWidth="1"/>
    <col min="10245" max="10245" width="7" style="1" customWidth="1"/>
    <col min="10246" max="10246" width="11.85546875" style="1" customWidth="1"/>
    <col min="10247" max="10247" width="10.5703125" style="1" customWidth="1"/>
    <col min="10248" max="10248" width="10" style="1" customWidth="1"/>
    <col min="10249" max="10249" width="9.42578125" style="1" customWidth="1"/>
    <col min="10250" max="10250" width="9" style="1" customWidth="1"/>
    <col min="10251" max="10251" width="9.42578125" style="1" customWidth="1"/>
    <col min="10252" max="10252" width="9.140625" style="1"/>
    <col min="10253" max="10253" width="9.28515625" style="1" customWidth="1"/>
    <col min="10254" max="10254" width="13.42578125" style="1" customWidth="1"/>
    <col min="10255" max="10255" width="10" style="1" customWidth="1"/>
    <col min="10256" max="10498" width="9.140625" style="1"/>
    <col min="10499" max="10499" width="6.42578125" style="1" customWidth="1"/>
    <col min="10500" max="10500" width="24.7109375" style="1" customWidth="1"/>
    <col min="10501" max="10501" width="7" style="1" customWidth="1"/>
    <col min="10502" max="10502" width="11.85546875" style="1" customWidth="1"/>
    <col min="10503" max="10503" width="10.5703125" style="1" customWidth="1"/>
    <col min="10504" max="10504" width="10" style="1" customWidth="1"/>
    <col min="10505" max="10505" width="9.42578125" style="1" customWidth="1"/>
    <col min="10506" max="10506" width="9" style="1" customWidth="1"/>
    <col min="10507" max="10507" width="9.42578125" style="1" customWidth="1"/>
    <col min="10508" max="10508" width="9.140625" style="1"/>
    <col min="10509" max="10509" width="9.28515625" style="1" customWidth="1"/>
    <col min="10510" max="10510" width="13.42578125" style="1" customWidth="1"/>
    <col min="10511" max="10511" width="10" style="1" customWidth="1"/>
    <col min="10512" max="10754" width="9.140625" style="1"/>
    <col min="10755" max="10755" width="6.42578125" style="1" customWidth="1"/>
    <col min="10756" max="10756" width="24.7109375" style="1" customWidth="1"/>
    <col min="10757" max="10757" width="7" style="1" customWidth="1"/>
    <col min="10758" max="10758" width="11.85546875" style="1" customWidth="1"/>
    <col min="10759" max="10759" width="10.5703125" style="1" customWidth="1"/>
    <col min="10760" max="10760" width="10" style="1" customWidth="1"/>
    <col min="10761" max="10761" width="9.42578125" style="1" customWidth="1"/>
    <col min="10762" max="10762" width="9" style="1" customWidth="1"/>
    <col min="10763" max="10763" width="9.42578125" style="1" customWidth="1"/>
    <col min="10764" max="10764" width="9.140625" style="1"/>
    <col min="10765" max="10765" width="9.28515625" style="1" customWidth="1"/>
    <col min="10766" max="10766" width="13.42578125" style="1" customWidth="1"/>
    <col min="10767" max="10767" width="10" style="1" customWidth="1"/>
    <col min="10768" max="11010" width="9.140625" style="1"/>
    <col min="11011" max="11011" width="6.42578125" style="1" customWidth="1"/>
    <col min="11012" max="11012" width="24.7109375" style="1" customWidth="1"/>
    <col min="11013" max="11013" width="7" style="1" customWidth="1"/>
    <col min="11014" max="11014" width="11.85546875" style="1" customWidth="1"/>
    <col min="11015" max="11015" width="10.5703125" style="1" customWidth="1"/>
    <col min="11016" max="11016" width="10" style="1" customWidth="1"/>
    <col min="11017" max="11017" width="9.42578125" style="1" customWidth="1"/>
    <col min="11018" max="11018" width="9" style="1" customWidth="1"/>
    <col min="11019" max="11019" width="9.42578125" style="1" customWidth="1"/>
    <col min="11020" max="11020" width="9.140625" style="1"/>
    <col min="11021" max="11021" width="9.28515625" style="1" customWidth="1"/>
    <col min="11022" max="11022" width="13.42578125" style="1" customWidth="1"/>
    <col min="11023" max="11023" width="10" style="1" customWidth="1"/>
    <col min="11024" max="11266" width="9.140625" style="1"/>
    <col min="11267" max="11267" width="6.42578125" style="1" customWidth="1"/>
    <col min="11268" max="11268" width="24.7109375" style="1" customWidth="1"/>
    <col min="11269" max="11269" width="7" style="1" customWidth="1"/>
    <col min="11270" max="11270" width="11.85546875" style="1" customWidth="1"/>
    <col min="11271" max="11271" width="10.5703125" style="1" customWidth="1"/>
    <col min="11272" max="11272" width="10" style="1" customWidth="1"/>
    <col min="11273" max="11273" width="9.42578125" style="1" customWidth="1"/>
    <col min="11274" max="11274" width="9" style="1" customWidth="1"/>
    <col min="11275" max="11275" width="9.42578125" style="1" customWidth="1"/>
    <col min="11276" max="11276" width="9.140625" style="1"/>
    <col min="11277" max="11277" width="9.28515625" style="1" customWidth="1"/>
    <col min="11278" max="11278" width="13.42578125" style="1" customWidth="1"/>
    <col min="11279" max="11279" width="10" style="1" customWidth="1"/>
    <col min="11280" max="11522" width="9.140625" style="1"/>
    <col min="11523" max="11523" width="6.42578125" style="1" customWidth="1"/>
    <col min="11524" max="11524" width="24.7109375" style="1" customWidth="1"/>
    <col min="11525" max="11525" width="7" style="1" customWidth="1"/>
    <col min="11526" max="11526" width="11.85546875" style="1" customWidth="1"/>
    <col min="11527" max="11527" width="10.5703125" style="1" customWidth="1"/>
    <col min="11528" max="11528" width="10" style="1" customWidth="1"/>
    <col min="11529" max="11529" width="9.42578125" style="1" customWidth="1"/>
    <col min="11530" max="11530" width="9" style="1" customWidth="1"/>
    <col min="11531" max="11531" width="9.42578125" style="1" customWidth="1"/>
    <col min="11532" max="11532" width="9.140625" style="1"/>
    <col min="11533" max="11533" width="9.28515625" style="1" customWidth="1"/>
    <col min="11534" max="11534" width="13.42578125" style="1" customWidth="1"/>
    <col min="11535" max="11535" width="10" style="1" customWidth="1"/>
    <col min="11536" max="11778" width="9.140625" style="1"/>
    <col min="11779" max="11779" width="6.42578125" style="1" customWidth="1"/>
    <col min="11780" max="11780" width="24.7109375" style="1" customWidth="1"/>
    <col min="11781" max="11781" width="7" style="1" customWidth="1"/>
    <col min="11782" max="11782" width="11.85546875" style="1" customWidth="1"/>
    <col min="11783" max="11783" width="10.5703125" style="1" customWidth="1"/>
    <col min="11784" max="11784" width="10" style="1" customWidth="1"/>
    <col min="11785" max="11785" width="9.42578125" style="1" customWidth="1"/>
    <col min="11786" max="11786" width="9" style="1" customWidth="1"/>
    <col min="11787" max="11787" width="9.42578125" style="1" customWidth="1"/>
    <col min="11788" max="11788" width="9.140625" style="1"/>
    <col min="11789" max="11789" width="9.28515625" style="1" customWidth="1"/>
    <col min="11790" max="11790" width="13.42578125" style="1" customWidth="1"/>
    <col min="11791" max="11791" width="10" style="1" customWidth="1"/>
    <col min="11792" max="12034" width="9.140625" style="1"/>
    <col min="12035" max="12035" width="6.42578125" style="1" customWidth="1"/>
    <col min="12036" max="12036" width="24.7109375" style="1" customWidth="1"/>
    <col min="12037" max="12037" width="7" style="1" customWidth="1"/>
    <col min="12038" max="12038" width="11.85546875" style="1" customWidth="1"/>
    <col min="12039" max="12039" width="10.5703125" style="1" customWidth="1"/>
    <col min="12040" max="12040" width="10" style="1" customWidth="1"/>
    <col min="12041" max="12041" width="9.42578125" style="1" customWidth="1"/>
    <col min="12042" max="12042" width="9" style="1" customWidth="1"/>
    <col min="12043" max="12043" width="9.42578125" style="1" customWidth="1"/>
    <col min="12044" max="12044" width="9.140625" style="1"/>
    <col min="12045" max="12045" width="9.28515625" style="1" customWidth="1"/>
    <col min="12046" max="12046" width="13.42578125" style="1" customWidth="1"/>
    <col min="12047" max="12047" width="10" style="1" customWidth="1"/>
    <col min="12048" max="12290" width="9.140625" style="1"/>
    <col min="12291" max="12291" width="6.42578125" style="1" customWidth="1"/>
    <col min="12292" max="12292" width="24.7109375" style="1" customWidth="1"/>
    <col min="12293" max="12293" width="7" style="1" customWidth="1"/>
    <col min="12294" max="12294" width="11.85546875" style="1" customWidth="1"/>
    <col min="12295" max="12295" width="10.5703125" style="1" customWidth="1"/>
    <col min="12296" max="12296" width="10" style="1" customWidth="1"/>
    <col min="12297" max="12297" width="9.42578125" style="1" customWidth="1"/>
    <col min="12298" max="12298" width="9" style="1" customWidth="1"/>
    <col min="12299" max="12299" width="9.42578125" style="1" customWidth="1"/>
    <col min="12300" max="12300" width="9.140625" style="1"/>
    <col min="12301" max="12301" width="9.28515625" style="1" customWidth="1"/>
    <col min="12302" max="12302" width="13.42578125" style="1" customWidth="1"/>
    <col min="12303" max="12303" width="10" style="1" customWidth="1"/>
    <col min="12304" max="12546" width="9.140625" style="1"/>
    <col min="12547" max="12547" width="6.42578125" style="1" customWidth="1"/>
    <col min="12548" max="12548" width="24.7109375" style="1" customWidth="1"/>
    <col min="12549" max="12549" width="7" style="1" customWidth="1"/>
    <col min="12550" max="12550" width="11.85546875" style="1" customWidth="1"/>
    <col min="12551" max="12551" width="10.5703125" style="1" customWidth="1"/>
    <col min="12552" max="12552" width="10" style="1" customWidth="1"/>
    <col min="12553" max="12553" width="9.42578125" style="1" customWidth="1"/>
    <col min="12554" max="12554" width="9" style="1" customWidth="1"/>
    <col min="12555" max="12555" width="9.42578125" style="1" customWidth="1"/>
    <col min="12556" max="12556" width="9.140625" style="1"/>
    <col min="12557" max="12557" width="9.28515625" style="1" customWidth="1"/>
    <col min="12558" max="12558" width="13.42578125" style="1" customWidth="1"/>
    <col min="12559" max="12559" width="10" style="1" customWidth="1"/>
    <col min="12560" max="12802" width="9.140625" style="1"/>
    <col min="12803" max="12803" width="6.42578125" style="1" customWidth="1"/>
    <col min="12804" max="12804" width="24.7109375" style="1" customWidth="1"/>
    <col min="12805" max="12805" width="7" style="1" customWidth="1"/>
    <col min="12806" max="12806" width="11.85546875" style="1" customWidth="1"/>
    <col min="12807" max="12807" width="10.5703125" style="1" customWidth="1"/>
    <col min="12808" max="12808" width="10" style="1" customWidth="1"/>
    <col min="12809" max="12809" width="9.42578125" style="1" customWidth="1"/>
    <col min="12810" max="12810" width="9" style="1" customWidth="1"/>
    <col min="12811" max="12811" width="9.42578125" style="1" customWidth="1"/>
    <col min="12812" max="12812" width="9.140625" style="1"/>
    <col min="12813" max="12813" width="9.28515625" style="1" customWidth="1"/>
    <col min="12814" max="12814" width="13.42578125" style="1" customWidth="1"/>
    <col min="12815" max="12815" width="10" style="1" customWidth="1"/>
    <col min="12816" max="13058" width="9.140625" style="1"/>
    <col min="13059" max="13059" width="6.42578125" style="1" customWidth="1"/>
    <col min="13060" max="13060" width="24.7109375" style="1" customWidth="1"/>
    <col min="13061" max="13061" width="7" style="1" customWidth="1"/>
    <col min="13062" max="13062" width="11.85546875" style="1" customWidth="1"/>
    <col min="13063" max="13063" width="10.5703125" style="1" customWidth="1"/>
    <col min="13064" max="13064" width="10" style="1" customWidth="1"/>
    <col min="13065" max="13065" width="9.42578125" style="1" customWidth="1"/>
    <col min="13066" max="13066" width="9" style="1" customWidth="1"/>
    <col min="13067" max="13067" width="9.42578125" style="1" customWidth="1"/>
    <col min="13068" max="13068" width="9.140625" style="1"/>
    <col min="13069" max="13069" width="9.28515625" style="1" customWidth="1"/>
    <col min="13070" max="13070" width="13.42578125" style="1" customWidth="1"/>
    <col min="13071" max="13071" width="10" style="1" customWidth="1"/>
    <col min="13072" max="13314" width="9.140625" style="1"/>
    <col min="13315" max="13315" width="6.42578125" style="1" customWidth="1"/>
    <col min="13316" max="13316" width="24.7109375" style="1" customWidth="1"/>
    <col min="13317" max="13317" width="7" style="1" customWidth="1"/>
    <col min="13318" max="13318" width="11.85546875" style="1" customWidth="1"/>
    <col min="13319" max="13319" width="10.5703125" style="1" customWidth="1"/>
    <col min="13320" max="13320" width="10" style="1" customWidth="1"/>
    <col min="13321" max="13321" width="9.42578125" style="1" customWidth="1"/>
    <col min="13322" max="13322" width="9" style="1" customWidth="1"/>
    <col min="13323" max="13323" width="9.42578125" style="1" customWidth="1"/>
    <col min="13324" max="13324" width="9.140625" style="1"/>
    <col min="13325" max="13325" width="9.28515625" style="1" customWidth="1"/>
    <col min="13326" max="13326" width="13.42578125" style="1" customWidth="1"/>
    <col min="13327" max="13327" width="10" style="1" customWidth="1"/>
    <col min="13328" max="13570" width="9.140625" style="1"/>
    <col min="13571" max="13571" width="6.42578125" style="1" customWidth="1"/>
    <col min="13572" max="13572" width="24.7109375" style="1" customWidth="1"/>
    <col min="13573" max="13573" width="7" style="1" customWidth="1"/>
    <col min="13574" max="13574" width="11.85546875" style="1" customWidth="1"/>
    <col min="13575" max="13575" width="10.5703125" style="1" customWidth="1"/>
    <col min="13576" max="13576" width="10" style="1" customWidth="1"/>
    <col min="13577" max="13577" width="9.42578125" style="1" customWidth="1"/>
    <col min="13578" max="13578" width="9" style="1" customWidth="1"/>
    <col min="13579" max="13579" width="9.42578125" style="1" customWidth="1"/>
    <col min="13580" max="13580" width="9.140625" style="1"/>
    <col min="13581" max="13581" width="9.28515625" style="1" customWidth="1"/>
    <col min="13582" max="13582" width="13.42578125" style="1" customWidth="1"/>
    <col min="13583" max="13583" width="10" style="1" customWidth="1"/>
    <col min="13584" max="13826" width="9.140625" style="1"/>
    <col min="13827" max="13827" width="6.42578125" style="1" customWidth="1"/>
    <col min="13828" max="13828" width="24.7109375" style="1" customWidth="1"/>
    <col min="13829" max="13829" width="7" style="1" customWidth="1"/>
    <col min="13830" max="13830" width="11.85546875" style="1" customWidth="1"/>
    <col min="13831" max="13831" width="10.5703125" style="1" customWidth="1"/>
    <col min="13832" max="13832" width="10" style="1" customWidth="1"/>
    <col min="13833" max="13833" width="9.42578125" style="1" customWidth="1"/>
    <col min="13834" max="13834" width="9" style="1" customWidth="1"/>
    <col min="13835" max="13835" width="9.42578125" style="1" customWidth="1"/>
    <col min="13836" max="13836" width="9.140625" style="1"/>
    <col min="13837" max="13837" width="9.28515625" style="1" customWidth="1"/>
    <col min="13838" max="13838" width="13.42578125" style="1" customWidth="1"/>
    <col min="13839" max="13839" width="10" style="1" customWidth="1"/>
    <col min="13840" max="14082" width="9.140625" style="1"/>
    <col min="14083" max="14083" width="6.42578125" style="1" customWidth="1"/>
    <col min="14084" max="14084" width="24.7109375" style="1" customWidth="1"/>
    <col min="14085" max="14085" width="7" style="1" customWidth="1"/>
    <col min="14086" max="14086" width="11.85546875" style="1" customWidth="1"/>
    <col min="14087" max="14087" width="10.5703125" style="1" customWidth="1"/>
    <col min="14088" max="14088" width="10" style="1" customWidth="1"/>
    <col min="14089" max="14089" width="9.42578125" style="1" customWidth="1"/>
    <col min="14090" max="14090" width="9" style="1" customWidth="1"/>
    <col min="14091" max="14091" width="9.42578125" style="1" customWidth="1"/>
    <col min="14092" max="14092" width="9.140625" style="1"/>
    <col min="14093" max="14093" width="9.28515625" style="1" customWidth="1"/>
    <col min="14094" max="14094" width="13.42578125" style="1" customWidth="1"/>
    <col min="14095" max="14095" width="10" style="1" customWidth="1"/>
    <col min="14096" max="14338" width="9.140625" style="1"/>
    <col min="14339" max="14339" width="6.42578125" style="1" customWidth="1"/>
    <col min="14340" max="14340" width="24.7109375" style="1" customWidth="1"/>
    <col min="14341" max="14341" width="7" style="1" customWidth="1"/>
    <col min="14342" max="14342" width="11.85546875" style="1" customWidth="1"/>
    <col min="14343" max="14343" width="10.5703125" style="1" customWidth="1"/>
    <col min="14344" max="14344" width="10" style="1" customWidth="1"/>
    <col min="14345" max="14345" width="9.42578125" style="1" customWidth="1"/>
    <col min="14346" max="14346" width="9" style="1" customWidth="1"/>
    <col min="14347" max="14347" width="9.42578125" style="1" customWidth="1"/>
    <col min="14348" max="14348" width="9.140625" style="1"/>
    <col min="14349" max="14349" width="9.28515625" style="1" customWidth="1"/>
    <col min="14350" max="14350" width="13.42578125" style="1" customWidth="1"/>
    <col min="14351" max="14351" width="10" style="1" customWidth="1"/>
    <col min="14352" max="14594" width="9.140625" style="1"/>
    <col min="14595" max="14595" width="6.42578125" style="1" customWidth="1"/>
    <col min="14596" max="14596" width="24.7109375" style="1" customWidth="1"/>
    <col min="14597" max="14597" width="7" style="1" customWidth="1"/>
    <col min="14598" max="14598" width="11.85546875" style="1" customWidth="1"/>
    <col min="14599" max="14599" width="10.5703125" style="1" customWidth="1"/>
    <col min="14600" max="14600" width="10" style="1" customWidth="1"/>
    <col min="14601" max="14601" width="9.42578125" style="1" customWidth="1"/>
    <col min="14602" max="14602" width="9" style="1" customWidth="1"/>
    <col min="14603" max="14603" width="9.42578125" style="1" customWidth="1"/>
    <col min="14604" max="14604" width="9.140625" style="1"/>
    <col min="14605" max="14605" width="9.28515625" style="1" customWidth="1"/>
    <col min="14606" max="14606" width="13.42578125" style="1" customWidth="1"/>
    <col min="14607" max="14607" width="10" style="1" customWidth="1"/>
    <col min="14608" max="14850" width="9.140625" style="1"/>
    <col min="14851" max="14851" width="6.42578125" style="1" customWidth="1"/>
    <col min="14852" max="14852" width="24.7109375" style="1" customWidth="1"/>
    <col min="14853" max="14853" width="7" style="1" customWidth="1"/>
    <col min="14854" max="14854" width="11.85546875" style="1" customWidth="1"/>
    <col min="14855" max="14855" width="10.5703125" style="1" customWidth="1"/>
    <col min="14856" max="14856" width="10" style="1" customWidth="1"/>
    <col min="14857" max="14857" width="9.42578125" style="1" customWidth="1"/>
    <col min="14858" max="14858" width="9" style="1" customWidth="1"/>
    <col min="14859" max="14859" width="9.42578125" style="1" customWidth="1"/>
    <col min="14860" max="14860" width="9.140625" style="1"/>
    <col min="14861" max="14861" width="9.28515625" style="1" customWidth="1"/>
    <col min="14862" max="14862" width="13.42578125" style="1" customWidth="1"/>
    <col min="14863" max="14863" width="10" style="1" customWidth="1"/>
    <col min="14864" max="15106" width="9.140625" style="1"/>
    <col min="15107" max="15107" width="6.42578125" style="1" customWidth="1"/>
    <col min="15108" max="15108" width="24.7109375" style="1" customWidth="1"/>
    <col min="15109" max="15109" width="7" style="1" customWidth="1"/>
    <col min="15110" max="15110" width="11.85546875" style="1" customWidth="1"/>
    <col min="15111" max="15111" width="10.5703125" style="1" customWidth="1"/>
    <col min="15112" max="15112" width="10" style="1" customWidth="1"/>
    <col min="15113" max="15113" width="9.42578125" style="1" customWidth="1"/>
    <col min="15114" max="15114" width="9" style="1" customWidth="1"/>
    <col min="15115" max="15115" width="9.42578125" style="1" customWidth="1"/>
    <col min="15116" max="15116" width="9.140625" style="1"/>
    <col min="15117" max="15117" width="9.28515625" style="1" customWidth="1"/>
    <col min="15118" max="15118" width="13.42578125" style="1" customWidth="1"/>
    <col min="15119" max="15119" width="10" style="1" customWidth="1"/>
    <col min="15120" max="15362" width="9.140625" style="1"/>
    <col min="15363" max="15363" width="6.42578125" style="1" customWidth="1"/>
    <col min="15364" max="15364" width="24.7109375" style="1" customWidth="1"/>
    <col min="15365" max="15365" width="7" style="1" customWidth="1"/>
    <col min="15366" max="15366" width="11.85546875" style="1" customWidth="1"/>
    <col min="15367" max="15367" width="10.5703125" style="1" customWidth="1"/>
    <col min="15368" max="15368" width="10" style="1" customWidth="1"/>
    <col min="15369" max="15369" width="9.42578125" style="1" customWidth="1"/>
    <col min="15370" max="15370" width="9" style="1" customWidth="1"/>
    <col min="15371" max="15371" width="9.42578125" style="1" customWidth="1"/>
    <col min="15372" max="15372" width="9.140625" style="1"/>
    <col min="15373" max="15373" width="9.28515625" style="1" customWidth="1"/>
    <col min="15374" max="15374" width="13.42578125" style="1" customWidth="1"/>
    <col min="15375" max="15375" width="10" style="1" customWidth="1"/>
    <col min="15376" max="15618" width="9.140625" style="1"/>
    <col min="15619" max="15619" width="6.42578125" style="1" customWidth="1"/>
    <col min="15620" max="15620" width="24.7109375" style="1" customWidth="1"/>
    <col min="15621" max="15621" width="7" style="1" customWidth="1"/>
    <col min="15622" max="15622" width="11.85546875" style="1" customWidth="1"/>
    <col min="15623" max="15623" width="10.5703125" style="1" customWidth="1"/>
    <col min="15624" max="15624" width="10" style="1" customWidth="1"/>
    <col min="15625" max="15625" width="9.42578125" style="1" customWidth="1"/>
    <col min="15626" max="15626" width="9" style="1" customWidth="1"/>
    <col min="15627" max="15627" width="9.42578125" style="1" customWidth="1"/>
    <col min="15628" max="15628" width="9.140625" style="1"/>
    <col min="15629" max="15629" width="9.28515625" style="1" customWidth="1"/>
    <col min="15630" max="15630" width="13.42578125" style="1" customWidth="1"/>
    <col min="15631" max="15631" width="10" style="1" customWidth="1"/>
    <col min="15632" max="15874" width="9.140625" style="1"/>
    <col min="15875" max="15875" width="6.42578125" style="1" customWidth="1"/>
    <col min="15876" max="15876" width="24.7109375" style="1" customWidth="1"/>
    <col min="15877" max="15877" width="7" style="1" customWidth="1"/>
    <col min="15878" max="15878" width="11.85546875" style="1" customWidth="1"/>
    <col min="15879" max="15879" width="10.5703125" style="1" customWidth="1"/>
    <col min="15880" max="15880" width="10" style="1" customWidth="1"/>
    <col min="15881" max="15881" width="9.42578125" style="1" customWidth="1"/>
    <col min="15882" max="15882" width="9" style="1" customWidth="1"/>
    <col min="15883" max="15883" width="9.42578125" style="1" customWidth="1"/>
    <col min="15884" max="15884" width="9.140625" style="1"/>
    <col min="15885" max="15885" width="9.28515625" style="1" customWidth="1"/>
    <col min="15886" max="15886" width="13.42578125" style="1" customWidth="1"/>
    <col min="15887" max="15887" width="10" style="1" customWidth="1"/>
    <col min="15888" max="16130" width="9.140625" style="1"/>
    <col min="16131" max="16131" width="6.42578125" style="1" customWidth="1"/>
    <col min="16132" max="16132" width="24.7109375" style="1" customWidth="1"/>
    <col min="16133" max="16133" width="7" style="1" customWidth="1"/>
    <col min="16134" max="16134" width="11.85546875" style="1" customWidth="1"/>
    <col min="16135" max="16135" width="10.5703125" style="1" customWidth="1"/>
    <col min="16136" max="16136" width="10" style="1" customWidth="1"/>
    <col min="16137" max="16137" width="9.42578125" style="1" customWidth="1"/>
    <col min="16138" max="16138" width="9" style="1" customWidth="1"/>
    <col min="16139" max="16139" width="9.42578125" style="1" customWidth="1"/>
    <col min="16140" max="16140" width="9.140625" style="1"/>
    <col min="16141" max="16141" width="9.28515625" style="1" customWidth="1"/>
    <col min="16142" max="16142" width="13.42578125" style="1" customWidth="1"/>
    <col min="16143" max="16143" width="10" style="1" customWidth="1"/>
    <col min="16144" max="16384" width="9.140625" style="1"/>
  </cols>
  <sheetData>
    <row r="1" spans="1:15" hidden="1" x14ac:dyDescent="0.2"/>
    <row r="2" spans="1:15" x14ac:dyDescent="0.2">
      <c r="N2" s="2" t="s">
        <v>195</v>
      </c>
    </row>
    <row r="3" spans="1:15" x14ac:dyDescent="0.2">
      <c r="N3" s="2" t="s">
        <v>23</v>
      </c>
    </row>
    <row r="4" spans="1:15" x14ac:dyDescent="0.2">
      <c r="N4" s="2" t="s">
        <v>24</v>
      </c>
    </row>
    <row r="5" spans="1:15" x14ac:dyDescent="0.2">
      <c r="N5" s="2" t="s">
        <v>93</v>
      </c>
    </row>
    <row r="6" spans="1:15" ht="31.9" customHeight="1" thickBot="1" x14ac:dyDescent="0.25">
      <c r="A6" s="294" t="s">
        <v>22</v>
      </c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</row>
    <row r="7" spans="1:15" ht="75.75" customHeight="1" x14ac:dyDescent="0.2">
      <c r="A7" s="251" t="s">
        <v>0</v>
      </c>
      <c r="B7" s="292" t="s">
        <v>1</v>
      </c>
      <c r="C7" s="184" t="s">
        <v>2</v>
      </c>
      <c r="D7" s="184" t="s">
        <v>3</v>
      </c>
      <c r="E7" s="184" t="s">
        <v>4</v>
      </c>
      <c r="F7" s="184" t="s">
        <v>5</v>
      </c>
      <c r="G7" s="184"/>
      <c r="H7" s="184"/>
      <c r="I7" s="184"/>
      <c r="J7" s="184"/>
      <c r="K7" s="184"/>
      <c r="L7" s="184"/>
      <c r="M7" s="184"/>
      <c r="N7" s="184"/>
      <c r="O7" s="296" t="s">
        <v>6</v>
      </c>
    </row>
    <row r="8" spans="1:15" ht="15.75" customHeight="1" thickBot="1" x14ac:dyDescent="0.25">
      <c r="A8" s="218"/>
      <c r="B8" s="295"/>
      <c r="C8" s="186"/>
      <c r="D8" s="186"/>
      <c r="E8" s="186"/>
      <c r="F8" s="80">
        <v>2023</v>
      </c>
      <c r="G8" s="80">
        <v>2024</v>
      </c>
      <c r="H8" s="255">
        <v>2025</v>
      </c>
      <c r="I8" s="256"/>
      <c r="J8" s="256"/>
      <c r="K8" s="256"/>
      <c r="L8" s="257"/>
      <c r="M8" s="21">
        <v>2026</v>
      </c>
      <c r="N8" s="21">
        <v>2027</v>
      </c>
      <c r="O8" s="297"/>
    </row>
    <row r="9" spans="1:15" ht="12.75" customHeight="1" thickBot="1" x14ac:dyDescent="0.25">
      <c r="A9" s="18">
        <v>1</v>
      </c>
      <c r="B9" s="19">
        <v>2</v>
      </c>
      <c r="C9" s="19">
        <v>3</v>
      </c>
      <c r="D9" s="19">
        <v>4</v>
      </c>
      <c r="E9" s="19">
        <v>5</v>
      </c>
      <c r="F9" s="79">
        <v>6</v>
      </c>
      <c r="G9" s="79">
        <v>7</v>
      </c>
      <c r="H9" s="298">
        <v>8</v>
      </c>
      <c r="I9" s="299"/>
      <c r="J9" s="299"/>
      <c r="K9" s="299"/>
      <c r="L9" s="300"/>
      <c r="M9" s="17">
        <v>9</v>
      </c>
      <c r="N9" s="17">
        <v>10</v>
      </c>
      <c r="O9" s="20">
        <v>11</v>
      </c>
    </row>
    <row r="10" spans="1:15" ht="16.5" customHeight="1" x14ac:dyDescent="0.2">
      <c r="A10" s="238">
        <v>1</v>
      </c>
      <c r="B10" s="293" t="s">
        <v>15</v>
      </c>
      <c r="C10" s="292" t="s">
        <v>31</v>
      </c>
      <c r="D10" s="3" t="s">
        <v>7</v>
      </c>
      <c r="E10" s="5">
        <f>F10+G10+H10+M10+N10</f>
        <v>682.9</v>
      </c>
      <c r="F10" s="72">
        <f>SUM(F11:F14)</f>
        <v>132.47999999999999</v>
      </c>
      <c r="G10" s="72">
        <f>G11+G12+G13+G14</f>
        <v>105.22</v>
      </c>
      <c r="H10" s="265">
        <f>H12</f>
        <v>148.4</v>
      </c>
      <c r="I10" s="266"/>
      <c r="J10" s="266"/>
      <c r="K10" s="266"/>
      <c r="L10" s="267"/>
      <c r="M10" s="16">
        <f t="shared" ref="M10:N10" si="0">SUM(M11:M14)</f>
        <v>148.4</v>
      </c>
      <c r="N10" s="16">
        <f t="shared" si="0"/>
        <v>148.4</v>
      </c>
      <c r="O10" s="175"/>
    </row>
    <row r="11" spans="1:15" ht="45.75" customHeight="1" x14ac:dyDescent="0.2">
      <c r="A11" s="239"/>
      <c r="B11" s="283"/>
      <c r="C11" s="187"/>
      <c r="D11" s="6" t="s">
        <v>8</v>
      </c>
      <c r="E11" s="7">
        <f>SUM(F11:N11)</f>
        <v>0</v>
      </c>
      <c r="F11" s="70">
        <f>F16</f>
        <v>0</v>
      </c>
      <c r="G11" s="70">
        <v>0</v>
      </c>
      <c r="H11" s="178">
        <f>H16</f>
        <v>0</v>
      </c>
      <c r="I11" s="179"/>
      <c r="J11" s="179"/>
      <c r="K11" s="179"/>
      <c r="L11" s="180"/>
      <c r="M11" s="9">
        <f t="shared" ref="M11:N11" si="1">M16</f>
        <v>0</v>
      </c>
      <c r="N11" s="9">
        <f t="shared" si="1"/>
        <v>0</v>
      </c>
      <c r="O11" s="176"/>
    </row>
    <row r="12" spans="1:15" ht="26.45" customHeight="1" x14ac:dyDescent="0.2">
      <c r="A12" s="239"/>
      <c r="B12" s="283"/>
      <c r="C12" s="187"/>
      <c r="D12" s="8" t="s">
        <v>9</v>
      </c>
      <c r="E12" s="7">
        <f>SUM(F12:N12)</f>
        <v>682.9</v>
      </c>
      <c r="F12" s="70">
        <v>132.47999999999999</v>
      </c>
      <c r="G12" s="70">
        <v>105.22</v>
      </c>
      <c r="H12" s="178">
        <f>H17</f>
        <v>148.4</v>
      </c>
      <c r="I12" s="179"/>
      <c r="J12" s="179"/>
      <c r="K12" s="179"/>
      <c r="L12" s="180"/>
      <c r="M12" s="9">
        <f>M17</f>
        <v>148.4</v>
      </c>
      <c r="N12" s="9">
        <f t="shared" ref="N12" si="2">N17</f>
        <v>148.4</v>
      </c>
      <c r="O12" s="176"/>
    </row>
    <row r="13" spans="1:15" ht="33" customHeight="1" x14ac:dyDescent="0.2">
      <c r="A13" s="239"/>
      <c r="B13" s="283"/>
      <c r="C13" s="187"/>
      <c r="D13" s="8" t="s">
        <v>10</v>
      </c>
      <c r="E13" s="7">
        <v>0</v>
      </c>
      <c r="F13" s="70">
        <v>0</v>
      </c>
      <c r="G13" s="70">
        <v>0</v>
      </c>
      <c r="H13" s="178">
        <v>0</v>
      </c>
      <c r="I13" s="179"/>
      <c r="J13" s="179"/>
      <c r="K13" s="179"/>
      <c r="L13" s="180"/>
      <c r="M13" s="9">
        <v>0</v>
      </c>
      <c r="N13" s="9">
        <v>0</v>
      </c>
      <c r="O13" s="176"/>
    </row>
    <row r="14" spans="1:15" ht="20.25" customHeight="1" thickBot="1" x14ac:dyDescent="0.25">
      <c r="A14" s="282"/>
      <c r="B14" s="284"/>
      <c r="C14" s="142"/>
      <c r="D14" s="10" t="s">
        <v>11</v>
      </c>
      <c r="E14" s="11">
        <v>0</v>
      </c>
      <c r="F14" s="71">
        <v>0</v>
      </c>
      <c r="G14" s="71">
        <v>0</v>
      </c>
      <c r="H14" s="269">
        <v>0</v>
      </c>
      <c r="I14" s="270"/>
      <c r="J14" s="270"/>
      <c r="K14" s="270"/>
      <c r="L14" s="271"/>
      <c r="M14" s="12">
        <v>0</v>
      </c>
      <c r="N14" s="12">
        <v>0</v>
      </c>
      <c r="O14" s="177"/>
    </row>
    <row r="15" spans="1:15" ht="20.25" customHeight="1" x14ac:dyDescent="0.2">
      <c r="A15" s="247" t="s">
        <v>12</v>
      </c>
      <c r="B15" s="290" t="s">
        <v>32</v>
      </c>
      <c r="C15" s="292" t="s">
        <v>16</v>
      </c>
      <c r="D15" s="3" t="s">
        <v>7</v>
      </c>
      <c r="E15" s="4">
        <f>F15+G15+H15+M15+N15</f>
        <v>682.9</v>
      </c>
      <c r="F15" s="75">
        <f t="shared" ref="F15" si="3">SUM(F16:F18)</f>
        <v>132.47999999999999</v>
      </c>
      <c r="G15" s="75">
        <v>105.22</v>
      </c>
      <c r="H15" s="194">
        <f>H17</f>
        <v>148.4</v>
      </c>
      <c r="I15" s="195"/>
      <c r="J15" s="195"/>
      <c r="K15" s="195"/>
      <c r="L15" s="196"/>
      <c r="M15" s="13">
        <f>SUM(M16:M18)</f>
        <v>148.4</v>
      </c>
      <c r="N15" s="13">
        <f t="shared" ref="N15" si="4">SUM(N16:N18)</f>
        <v>148.4</v>
      </c>
      <c r="O15" s="261" t="s">
        <v>14</v>
      </c>
    </row>
    <row r="16" spans="1:15" ht="46.5" customHeight="1" x14ac:dyDescent="0.2">
      <c r="A16" s="248"/>
      <c r="B16" s="291"/>
      <c r="C16" s="187"/>
      <c r="D16" s="6" t="s">
        <v>13</v>
      </c>
      <c r="E16" s="7">
        <f>SUM(F16:N16)</f>
        <v>0</v>
      </c>
      <c r="F16" s="70">
        <v>0</v>
      </c>
      <c r="G16" s="70">
        <v>0</v>
      </c>
      <c r="H16" s="178">
        <v>0</v>
      </c>
      <c r="I16" s="179"/>
      <c r="J16" s="179"/>
      <c r="K16" s="179"/>
      <c r="L16" s="180"/>
      <c r="M16" s="7">
        <v>0</v>
      </c>
      <c r="N16" s="7">
        <v>0</v>
      </c>
      <c r="O16" s="262"/>
    </row>
    <row r="17" spans="1:15" ht="51.75" customHeight="1" x14ac:dyDescent="0.2">
      <c r="A17" s="248"/>
      <c r="B17" s="291"/>
      <c r="C17" s="187"/>
      <c r="D17" s="6" t="s">
        <v>9</v>
      </c>
      <c r="E17" s="15">
        <f>SUM(F17:N17)</f>
        <v>682.9</v>
      </c>
      <c r="F17" s="70">
        <v>132.47999999999999</v>
      </c>
      <c r="G17" s="70">
        <v>105.22</v>
      </c>
      <c r="H17" s="178">
        <v>148.4</v>
      </c>
      <c r="I17" s="179"/>
      <c r="J17" s="179"/>
      <c r="K17" s="179"/>
      <c r="L17" s="180"/>
      <c r="M17" s="7">
        <v>148.4</v>
      </c>
      <c r="N17" s="7">
        <v>148.4</v>
      </c>
      <c r="O17" s="262"/>
    </row>
    <row r="18" spans="1:15" ht="38.25" customHeight="1" x14ac:dyDescent="0.2">
      <c r="A18" s="248"/>
      <c r="B18" s="291"/>
      <c r="C18" s="187"/>
      <c r="D18" s="105" t="s">
        <v>11</v>
      </c>
      <c r="E18" s="15">
        <f>SUM(F18:N18)</f>
        <v>0</v>
      </c>
      <c r="F18" s="15">
        <v>0</v>
      </c>
      <c r="G18" s="7">
        <v>0</v>
      </c>
      <c r="H18" s="272">
        <v>0</v>
      </c>
      <c r="I18" s="273"/>
      <c r="J18" s="273"/>
      <c r="K18" s="273"/>
      <c r="L18" s="274"/>
      <c r="M18" s="36">
        <v>0</v>
      </c>
      <c r="N18" s="36">
        <v>0</v>
      </c>
      <c r="O18" s="262"/>
    </row>
    <row r="19" spans="1:15" ht="19.5" customHeight="1" x14ac:dyDescent="0.2">
      <c r="A19" s="248"/>
      <c r="B19" s="185" t="s">
        <v>38</v>
      </c>
      <c r="C19" s="192" t="s">
        <v>25</v>
      </c>
      <c r="D19" s="278" t="s">
        <v>25</v>
      </c>
      <c r="E19" s="212" t="s">
        <v>26</v>
      </c>
      <c r="F19" s="140" t="s">
        <v>82</v>
      </c>
      <c r="G19" s="138" t="s">
        <v>81</v>
      </c>
      <c r="H19" s="275" t="s">
        <v>28</v>
      </c>
      <c r="I19" s="276"/>
      <c r="J19" s="276"/>
      <c r="K19" s="276"/>
      <c r="L19" s="277"/>
      <c r="M19" s="137" t="s">
        <v>29</v>
      </c>
      <c r="N19" s="137" t="s">
        <v>30</v>
      </c>
      <c r="O19" s="262"/>
    </row>
    <row r="20" spans="1:15" s="2" customFormat="1" ht="17.25" customHeight="1" x14ac:dyDescent="0.2">
      <c r="A20" s="248"/>
      <c r="B20" s="185"/>
      <c r="C20" s="192"/>
      <c r="D20" s="278"/>
      <c r="E20" s="212"/>
      <c r="F20" s="140"/>
      <c r="G20" s="209"/>
      <c r="H20" s="209" t="s">
        <v>26</v>
      </c>
      <c r="I20" s="268" t="s">
        <v>27</v>
      </c>
      <c r="J20" s="268"/>
      <c r="K20" s="268"/>
      <c r="L20" s="268"/>
      <c r="M20" s="137"/>
      <c r="N20" s="137"/>
      <c r="O20" s="262"/>
    </row>
    <row r="21" spans="1:15" s="2" customFormat="1" ht="25.5" customHeight="1" x14ac:dyDescent="0.2">
      <c r="A21" s="248"/>
      <c r="B21" s="185"/>
      <c r="C21" s="192"/>
      <c r="D21" s="278"/>
      <c r="E21" s="212"/>
      <c r="F21" s="140"/>
      <c r="G21" s="139"/>
      <c r="H21" s="139"/>
      <c r="I21" s="106" t="s">
        <v>37</v>
      </c>
      <c r="J21" s="106" t="s">
        <v>34</v>
      </c>
      <c r="K21" s="106" t="s">
        <v>35</v>
      </c>
      <c r="L21" s="106" t="s">
        <v>36</v>
      </c>
      <c r="M21" s="137"/>
      <c r="N21" s="137"/>
      <c r="O21" s="262"/>
    </row>
    <row r="22" spans="1:15" s="2" customFormat="1" ht="22.7" customHeight="1" thickBot="1" x14ac:dyDescent="0.25">
      <c r="A22" s="249"/>
      <c r="B22" s="185"/>
      <c r="C22" s="192"/>
      <c r="D22" s="278"/>
      <c r="E22" s="77">
        <v>100</v>
      </c>
      <c r="F22" s="77">
        <v>100</v>
      </c>
      <c r="G22" s="77">
        <v>100</v>
      </c>
      <c r="H22" s="77">
        <v>100</v>
      </c>
      <c r="I22" s="77" t="s">
        <v>25</v>
      </c>
      <c r="J22" s="77" t="s">
        <v>25</v>
      </c>
      <c r="K22" s="77" t="s">
        <v>25</v>
      </c>
      <c r="L22" s="77">
        <v>100</v>
      </c>
      <c r="M22" s="77">
        <v>100</v>
      </c>
      <c r="N22" s="77">
        <v>100</v>
      </c>
      <c r="O22" s="263"/>
    </row>
    <row r="23" spans="1:15" ht="19.5" customHeight="1" x14ac:dyDescent="0.2">
      <c r="A23" s="238">
        <v>2</v>
      </c>
      <c r="B23" s="283" t="s">
        <v>18</v>
      </c>
      <c r="C23" s="187" t="s">
        <v>16</v>
      </c>
      <c r="D23" s="32" t="s">
        <v>7</v>
      </c>
      <c r="E23" s="5">
        <f>F23+G23+H23+M23+N23</f>
        <v>2831.1</v>
      </c>
      <c r="F23" s="72">
        <f>SUM(F24:F27)</f>
        <v>931.1</v>
      </c>
      <c r="G23" s="72">
        <f>G29</f>
        <v>0</v>
      </c>
      <c r="H23" s="265">
        <f>H24</f>
        <v>900</v>
      </c>
      <c r="I23" s="266"/>
      <c r="J23" s="266"/>
      <c r="K23" s="266"/>
      <c r="L23" s="267"/>
      <c r="M23" s="16">
        <f t="shared" ref="M23:N23" si="5">SUM(M24:M27)</f>
        <v>500</v>
      </c>
      <c r="N23" s="16">
        <f t="shared" si="5"/>
        <v>500</v>
      </c>
      <c r="O23" s="175"/>
    </row>
    <row r="24" spans="1:15" ht="36" customHeight="1" x14ac:dyDescent="0.2">
      <c r="A24" s="239"/>
      <c r="B24" s="283"/>
      <c r="C24" s="187"/>
      <c r="D24" s="6" t="s">
        <v>8</v>
      </c>
      <c r="E24" s="7">
        <f>SUM(F24:N24)</f>
        <v>2831.1</v>
      </c>
      <c r="F24" s="70">
        <f>F29</f>
        <v>931.1</v>
      </c>
      <c r="G24" s="70">
        <v>0</v>
      </c>
      <c r="H24" s="178">
        <f>H29</f>
        <v>900</v>
      </c>
      <c r="I24" s="179"/>
      <c r="J24" s="179"/>
      <c r="K24" s="179"/>
      <c r="L24" s="180"/>
      <c r="M24" s="9">
        <f t="shared" ref="M24:N24" si="6">M29</f>
        <v>500</v>
      </c>
      <c r="N24" s="9">
        <f t="shared" si="6"/>
        <v>500</v>
      </c>
      <c r="O24" s="176"/>
    </row>
    <row r="25" spans="1:15" ht="22.5" customHeight="1" x14ac:dyDescent="0.2">
      <c r="A25" s="239"/>
      <c r="B25" s="283"/>
      <c r="C25" s="187"/>
      <c r="D25" s="8" t="s">
        <v>9</v>
      </c>
      <c r="E25" s="7">
        <f>SUM(F25:N25)</f>
        <v>0</v>
      </c>
      <c r="F25" s="70">
        <f>F30</f>
        <v>0</v>
      </c>
      <c r="G25" s="70">
        <v>0</v>
      </c>
      <c r="H25" s="178">
        <f>H30</f>
        <v>0</v>
      </c>
      <c r="I25" s="179"/>
      <c r="J25" s="179"/>
      <c r="K25" s="179"/>
      <c r="L25" s="180"/>
      <c r="M25" s="9">
        <f t="shared" ref="M25:N25" si="7">M30</f>
        <v>0</v>
      </c>
      <c r="N25" s="9">
        <f t="shared" si="7"/>
        <v>0</v>
      </c>
      <c r="O25" s="176"/>
    </row>
    <row r="26" spans="1:15" ht="33" customHeight="1" x14ac:dyDescent="0.2">
      <c r="A26" s="239"/>
      <c r="B26" s="283"/>
      <c r="C26" s="187"/>
      <c r="D26" s="8" t="s">
        <v>10</v>
      </c>
      <c r="E26" s="7">
        <v>0</v>
      </c>
      <c r="F26" s="70">
        <v>0</v>
      </c>
      <c r="G26" s="70">
        <v>0</v>
      </c>
      <c r="H26" s="178">
        <v>0</v>
      </c>
      <c r="I26" s="179"/>
      <c r="J26" s="179"/>
      <c r="K26" s="179"/>
      <c r="L26" s="180"/>
      <c r="M26" s="9">
        <v>0</v>
      </c>
      <c r="N26" s="9">
        <v>0</v>
      </c>
      <c r="O26" s="176"/>
    </row>
    <row r="27" spans="1:15" ht="20.25" customHeight="1" thickBot="1" x14ac:dyDescent="0.25">
      <c r="A27" s="282"/>
      <c r="B27" s="284"/>
      <c r="C27" s="142"/>
      <c r="D27" s="10" t="s">
        <v>11</v>
      </c>
      <c r="E27" s="11">
        <v>0</v>
      </c>
      <c r="F27" s="71">
        <v>0</v>
      </c>
      <c r="G27" s="71">
        <v>0</v>
      </c>
      <c r="H27" s="269">
        <v>0</v>
      </c>
      <c r="I27" s="270"/>
      <c r="J27" s="270"/>
      <c r="K27" s="270"/>
      <c r="L27" s="271"/>
      <c r="M27" s="12">
        <v>0</v>
      </c>
      <c r="N27" s="12">
        <v>0</v>
      </c>
      <c r="O27" s="177"/>
    </row>
    <row r="28" spans="1:15" ht="15" customHeight="1" x14ac:dyDescent="0.2">
      <c r="A28" s="247" t="s">
        <v>17</v>
      </c>
      <c r="B28" s="285" t="s">
        <v>19</v>
      </c>
      <c r="C28" s="184" t="s">
        <v>16</v>
      </c>
      <c r="D28" s="3" t="s">
        <v>7</v>
      </c>
      <c r="E28" s="4">
        <f>F28+G28+H28+M28+N28</f>
        <v>3631.1</v>
      </c>
      <c r="F28" s="73">
        <f>F29+F31</f>
        <v>931.1</v>
      </c>
      <c r="G28" s="73">
        <v>800</v>
      </c>
      <c r="H28" s="279">
        <f>H29+L31</f>
        <v>900</v>
      </c>
      <c r="I28" s="280"/>
      <c r="J28" s="280"/>
      <c r="K28" s="280"/>
      <c r="L28" s="281"/>
      <c r="M28" s="13">
        <f>SUM(M29:M31)</f>
        <v>500</v>
      </c>
      <c r="N28" s="13">
        <f t="shared" ref="N28" si="8">SUM(N29:N31)</f>
        <v>500</v>
      </c>
      <c r="O28" s="261" t="s">
        <v>20</v>
      </c>
    </row>
    <row r="29" spans="1:15" ht="28.5" customHeight="1" x14ac:dyDescent="0.2">
      <c r="A29" s="248"/>
      <c r="B29" s="286"/>
      <c r="C29" s="288"/>
      <c r="D29" s="6" t="s">
        <v>13</v>
      </c>
      <c r="E29" s="7">
        <f>SUM(F29:N29)</f>
        <v>2831.1</v>
      </c>
      <c r="F29" s="70">
        <v>931.1</v>
      </c>
      <c r="G29" s="70">
        <v>0</v>
      </c>
      <c r="H29" s="178">
        <v>900</v>
      </c>
      <c r="I29" s="179"/>
      <c r="J29" s="179"/>
      <c r="K29" s="179"/>
      <c r="L29" s="180"/>
      <c r="M29" s="7">
        <v>500</v>
      </c>
      <c r="N29" s="7">
        <v>500</v>
      </c>
      <c r="O29" s="262"/>
    </row>
    <row r="30" spans="1:15" ht="19.5" x14ac:dyDescent="0.2">
      <c r="A30" s="248"/>
      <c r="B30" s="287"/>
      <c r="C30" s="289"/>
      <c r="D30" s="14" t="s">
        <v>9</v>
      </c>
      <c r="E30" s="15">
        <f>SUM(F30:N30)</f>
        <v>0</v>
      </c>
      <c r="F30" s="70">
        <v>0</v>
      </c>
      <c r="G30" s="70">
        <v>0</v>
      </c>
      <c r="H30" s="178">
        <v>0</v>
      </c>
      <c r="I30" s="179"/>
      <c r="J30" s="179"/>
      <c r="K30" s="179"/>
      <c r="L30" s="180"/>
      <c r="M30" s="7">
        <v>0</v>
      </c>
      <c r="N30" s="7">
        <v>0</v>
      </c>
      <c r="O30" s="262"/>
    </row>
    <row r="31" spans="1:15" ht="17.45" hidden="1" customHeight="1" x14ac:dyDescent="0.2">
      <c r="A31" s="248"/>
      <c r="B31" s="287"/>
      <c r="C31" s="289"/>
      <c r="D31" s="14" t="s">
        <v>11</v>
      </c>
      <c r="E31" s="15">
        <f>SUM(F31:N31)</f>
        <v>0</v>
      </c>
      <c r="F31" s="15">
        <v>0</v>
      </c>
      <c r="G31" s="15"/>
      <c r="H31" s="15"/>
      <c r="I31" s="15"/>
      <c r="J31" s="15"/>
      <c r="K31" s="15"/>
      <c r="L31" s="15">
        <v>0</v>
      </c>
      <c r="M31" s="36">
        <v>0</v>
      </c>
      <c r="N31" s="36">
        <v>0</v>
      </c>
      <c r="O31" s="262"/>
    </row>
    <row r="32" spans="1:15" ht="19.5" customHeight="1" x14ac:dyDescent="0.2">
      <c r="A32" s="248"/>
      <c r="B32" s="185" t="s">
        <v>39</v>
      </c>
      <c r="C32" s="192" t="s">
        <v>25</v>
      </c>
      <c r="D32" s="278" t="s">
        <v>25</v>
      </c>
      <c r="E32" s="212" t="s">
        <v>26</v>
      </c>
      <c r="F32" s="140" t="s">
        <v>82</v>
      </c>
      <c r="G32" s="140" t="s">
        <v>81</v>
      </c>
      <c r="H32" s="275" t="s">
        <v>28</v>
      </c>
      <c r="I32" s="276"/>
      <c r="J32" s="276"/>
      <c r="K32" s="276"/>
      <c r="L32" s="277"/>
      <c r="M32" s="137" t="s">
        <v>29</v>
      </c>
      <c r="N32" s="137" t="s">
        <v>30</v>
      </c>
      <c r="O32" s="262"/>
    </row>
    <row r="33" spans="1:15" s="2" customFormat="1" ht="28.5" customHeight="1" x14ac:dyDescent="0.2">
      <c r="A33" s="248"/>
      <c r="B33" s="185"/>
      <c r="C33" s="192"/>
      <c r="D33" s="278"/>
      <c r="E33" s="212"/>
      <c r="F33" s="140"/>
      <c r="G33" s="140"/>
      <c r="H33" s="140" t="s">
        <v>26</v>
      </c>
      <c r="I33" s="264" t="s">
        <v>27</v>
      </c>
      <c r="J33" s="264"/>
      <c r="K33" s="264"/>
      <c r="L33" s="264"/>
      <c r="M33" s="137"/>
      <c r="N33" s="137"/>
      <c r="O33" s="262"/>
    </row>
    <row r="34" spans="1:15" s="2" customFormat="1" ht="25.5" customHeight="1" x14ac:dyDescent="0.2">
      <c r="A34" s="248"/>
      <c r="B34" s="185"/>
      <c r="C34" s="192"/>
      <c r="D34" s="278"/>
      <c r="E34" s="212"/>
      <c r="F34" s="140"/>
      <c r="G34" s="140"/>
      <c r="H34" s="140"/>
      <c r="I34" s="106" t="s">
        <v>37</v>
      </c>
      <c r="J34" s="106" t="s">
        <v>34</v>
      </c>
      <c r="K34" s="106" t="s">
        <v>35</v>
      </c>
      <c r="L34" s="106" t="s">
        <v>36</v>
      </c>
      <c r="M34" s="137"/>
      <c r="N34" s="137"/>
      <c r="O34" s="262"/>
    </row>
    <row r="35" spans="1:15" s="2" customFormat="1" ht="22.7" customHeight="1" thickBot="1" x14ac:dyDescent="0.25">
      <c r="A35" s="248"/>
      <c r="B35" s="185"/>
      <c r="C35" s="192"/>
      <c r="D35" s="278"/>
      <c r="E35" s="76">
        <v>5</v>
      </c>
      <c r="F35" s="76">
        <v>1</v>
      </c>
      <c r="G35" s="76">
        <v>1</v>
      </c>
      <c r="H35" s="76">
        <v>1</v>
      </c>
      <c r="I35" s="76" t="s">
        <v>25</v>
      </c>
      <c r="J35" s="76" t="s">
        <v>25</v>
      </c>
      <c r="K35" s="76" t="s">
        <v>25</v>
      </c>
      <c r="L35" s="76">
        <v>1</v>
      </c>
      <c r="M35" s="76">
        <v>1</v>
      </c>
      <c r="N35" s="76">
        <v>1</v>
      </c>
      <c r="O35" s="262"/>
    </row>
    <row r="36" spans="1:15" ht="17.45" hidden="1" customHeight="1" x14ac:dyDescent="0.2">
      <c r="A36" s="22"/>
      <c r="B36" s="24"/>
      <c r="C36" s="19"/>
      <c r="D36" s="25"/>
      <c r="E36" s="26"/>
      <c r="F36" s="26"/>
      <c r="G36" s="26"/>
      <c r="H36" s="26"/>
      <c r="I36" s="26"/>
      <c r="J36" s="26"/>
      <c r="K36" s="26"/>
      <c r="L36" s="26"/>
      <c r="M36" s="27"/>
      <c r="N36" s="27"/>
      <c r="O36" s="28"/>
    </row>
    <row r="37" spans="1:15" ht="15" customHeight="1" x14ac:dyDescent="0.2">
      <c r="A37" s="251"/>
      <c r="B37" s="191" t="s">
        <v>21</v>
      </c>
      <c r="C37" s="184" t="s">
        <v>16</v>
      </c>
      <c r="D37" s="3" t="s">
        <v>7</v>
      </c>
      <c r="E37" s="5">
        <f>F37+G37+H37+M37+N37</f>
        <v>3514</v>
      </c>
      <c r="F37" s="72">
        <f t="shared" ref="F37:N37" si="9">F38+F39</f>
        <v>1063.58</v>
      </c>
      <c r="G37" s="72">
        <f>G38+G39+G40+G41</f>
        <v>105.22</v>
      </c>
      <c r="H37" s="265">
        <f>H38+H39</f>
        <v>1048.4000000000001</v>
      </c>
      <c r="I37" s="266"/>
      <c r="J37" s="266"/>
      <c r="K37" s="266"/>
      <c r="L37" s="267"/>
      <c r="M37" s="16">
        <f>M38+M39</f>
        <v>648.4</v>
      </c>
      <c r="N37" s="5">
        <f t="shared" si="9"/>
        <v>648.4</v>
      </c>
      <c r="O37" s="258"/>
    </row>
    <row r="38" spans="1:15" ht="29.25" customHeight="1" x14ac:dyDescent="0.2">
      <c r="A38" s="217"/>
      <c r="B38" s="192"/>
      <c r="C38" s="185"/>
      <c r="D38" s="6" t="s">
        <v>8</v>
      </c>
      <c r="E38" s="7">
        <f>SUM(F38:N38)</f>
        <v>2831.1</v>
      </c>
      <c r="F38" s="70">
        <f>F24</f>
        <v>931.1</v>
      </c>
      <c r="G38" s="70">
        <f>G24+G11</f>
        <v>0</v>
      </c>
      <c r="H38" s="178">
        <f>H24+H11</f>
        <v>900</v>
      </c>
      <c r="I38" s="179"/>
      <c r="J38" s="179"/>
      <c r="K38" s="179"/>
      <c r="L38" s="180"/>
      <c r="M38" s="7">
        <f t="shared" ref="M38:N38" si="10">M24</f>
        <v>500</v>
      </c>
      <c r="N38" s="7">
        <f t="shared" si="10"/>
        <v>500</v>
      </c>
      <c r="O38" s="259"/>
    </row>
    <row r="39" spans="1:15" ht="22.5" x14ac:dyDescent="0.2">
      <c r="A39" s="217"/>
      <c r="B39" s="192"/>
      <c r="C39" s="185"/>
      <c r="D39" s="8" t="s">
        <v>9</v>
      </c>
      <c r="E39" s="7">
        <f>SUM(F39:N39)</f>
        <v>682.9</v>
      </c>
      <c r="F39" s="70">
        <f>F12</f>
        <v>132.47999999999999</v>
      </c>
      <c r="G39" s="70">
        <f>G25+G12</f>
        <v>105.22</v>
      </c>
      <c r="H39" s="178">
        <f>H25+H12</f>
        <v>148.4</v>
      </c>
      <c r="I39" s="179"/>
      <c r="J39" s="179"/>
      <c r="K39" s="179"/>
      <c r="L39" s="180"/>
      <c r="M39" s="7">
        <f>M12</f>
        <v>148.4</v>
      </c>
      <c r="N39" s="7">
        <f>N12</f>
        <v>148.4</v>
      </c>
      <c r="O39" s="259"/>
    </row>
    <row r="40" spans="1:15" ht="33.75" x14ac:dyDescent="0.2">
      <c r="A40" s="217"/>
      <c r="B40" s="192"/>
      <c r="C40" s="185"/>
      <c r="D40" s="8" t="s">
        <v>10</v>
      </c>
      <c r="E40" s="7">
        <v>0</v>
      </c>
      <c r="F40" s="70">
        <v>0</v>
      </c>
      <c r="G40" s="70">
        <v>0</v>
      </c>
      <c r="H40" s="178">
        <v>0</v>
      </c>
      <c r="I40" s="179"/>
      <c r="J40" s="179"/>
      <c r="K40" s="179"/>
      <c r="L40" s="180"/>
      <c r="M40" s="9">
        <v>0</v>
      </c>
      <c r="N40" s="9">
        <v>0</v>
      </c>
      <c r="O40" s="259"/>
    </row>
    <row r="41" spans="1:15" ht="20.25" thickBot="1" x14ac:dyDescent="0.25">
      <c r="A41" s="218"/>
      <c r="B41" s="193"/>
      <c r="C41" s="186"/>
      <c r="D41" s="10" t="s">
        <v>11</v>
      </c>
      <c r="E41" s="11">
        <v>0</v>
      </c>
      <c r="F41" s="71">
        <v>0</v>
      </c>
      <c r="G41" s="71">
        <v>0</v>
      </c>
      <c r="H41" s="269">
        <v>0</v>
      </c>
      <c r="I41" s="270"/>
      <c r="J41" s="270"/>
      <c r="K41" s="270"/>
      <c r="L41" s="271"/>
      <c r="M41" s="12">
        <v>0</v>
      </c>
      <c r="N41" s="11">
        <v>0</v>
      </c>
      <c r="O41" s="260"/>
    </row>
  </sheetData>
  <mergeCells count="74">
    <mergeCell ref="H9:L9"/>
    <mergeCell ref="H37:L37"/>
    <mergeCell ref="H38:L38"/>
    <mergeCell ref="H39:L39"/>
    <mergeCell ref="H40:L40"/>
    <mergeCell ref="H30:L30"/>
    <mergeCell ref="H26:L26"/>
    <mergeCell ref="A6:O6"/>
    <mergeCell ref="A7:A8"/>
    <mergeCell ref="B7:B8"/>
    <mergeCell ref="C7:C8"/>
    <mergeCell ref="D7:D8"/>
    <mergeCell ref="E7:E8"/>
    <mergeCell ref="F7:N7"/>
    <mergeCell ref="O7:O8"/>
    <mergeCell ref="H8:L8"/>
    <mergeCell ref="B15:B18"/>
    <mergeCell ref="C15:C18"/>
    <mergeCell ref="A10:A14"/>
    <mergeCell ref="B10:B14"/>
    <mergeCell ref="C10:C14"/>
    <mergeCell ref="A15:A22"/>
    <mergeCell ref="A23:A27"/>
    <mergeCell ref="B23:B27"/>
    <mergeCell ref="C23:C27"/>
    <mergeCell ref="B28:B31"/>
    <mergeCell ref="C28:C31"/>
    <mergeCell ref="A28:A35"/>
    <mergeCell ref="G32:G34"/>
    <mergeCell ref="H32:L32"/>
    <mergeCell ref="A37:A41"/>
    <mergeCell ref="B37:B41"/>
    <mergeCell ref="C37:C41"/>
    <mergeCell ref="B32:B35"/>
    <mergeCell ref="C32:C35"/>
    <mergeCell ref="H41:L41"/>
    <mergeCell ref="H19:L19"/>
    <mergeCell ref="H20:H21"/>
    <mergeCell ref="D32:D35"/>
    <mergeCell ref="E32:E34"/>
    <mergeCell ref="B19:B22"/>
    <mergeCell ref="C19:C22"/>
    <mergeCell ref="H24:L24"/>
    <mergeCell ref="H25:L25"/>
    <mergeCell ref="H27:L27"/>
    <mergeCell ref="H28:L28"/>
    <mergeCell ref="H29:L29"/>
    <mergeCell ref="E19:E21"/>
    <mergeCell ref="F19:F21"/>
    <mergeCell ref="G19:G21"/>
    <mergeCell ref="D19:D22"/>
    <mergeCell ref="F32:F34"/>
    <mergeCell ref="H33:H34"/>
    <mergeCell ref="I33:L33"/>
    <mergeCell ref="O10:O14"/>
    <mergeCell ref="O23:O27"/>
    <mergeCell ref="N19:N21"/>
    <mergeCell ref="H23:L23"/>
    <mergeCell ref="I20:L20"/>
    <mergeCell ref="H10:L10"/>
    <mergeCell ref="H11:L11"/>
    <mergeCell ref="H12:L12"/>
    <mergeCell ref="H13:L13"/>
    <mergeCell ref="H14:L14"/>
    <mergeCell ref="H15:L15"/>
    <mergeCell ref="H16:L16"/>
    <mergeCell ref="H17:L17"/>
    <mergeCell ref="H18:L18"/>
    <mergeCell ref="O37:O41"/>
    <mergeCell ref="O28:O35"/>
    <mergeCell ref="O15:O22"/>
    <mergeCell ref="M32:M34"/>
    <mergeCell ref="N32:N34"/>
    <mergeCell ref="M19:M21"/>
  </mergeCells>
  <pageMargins left="0.31496062992125984" right="0.31496062992125984" top="1.0629921259842521" bottom="0.35433070866141736" header="0.31496062992125984" footer="0.31496062992125984"/>
  <pageSetup paperSize="9" scale="88" fitToHeight="0" orientation="landscape" r:id="rId1"/>
  <rowBreaks count="1" manualBreakCount="1">
    <brk id="22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BDB5D-A52E-4B30-A561-70776FCEC607}">
  <sheetPr>
    <pageSetUpPr fitToPage="1"/>
  </sheetPr>
  <dimension ref="A1:O60"/>
  <sheetViews>
    <sheetView view="pageBreakPreview" zoomScale="85" zoomScaleNormal="100" zoomScaleSheetLayoutView="85" workbookViewId="0">
      <pane xSplit="1" ySplit="10" topLeftCell="B36" activePane="bottomRight" state="frozen"/>
      <selection pane="topRight" activeCell="B1" sqref="B1"/>
      <selection pane="bottomLeft" activeCell="A9" sqref="A9"/>
      <selection pane="bottomRight" activeCell="H36" sqref="H36:L36"/>
    </sheetView>
  </sheetViews>
  <sheetFormatPr defaultRowHeight="12.75" x14ac:dyDescent="0.2"/>
  <cols>
    <col min="1" max="1" width="6.42578125" style="1" customWidth="1"/>
    <col min="2" max="2" width="27.42578125" style="1" customWidth="1"/>
    <col min="3" max="3" width="7" style="1" customWidth="1"/>
    <col min="4" max="4" width="11.85546875" style="1" customWidth="1"/>
    <col min="5" max="5" width="11.42578125" style="1" customWidth="1"/>
    <col min="6" max="7" width="9.42578125" style="1" customWidth="1"/>
    <col min="8" max="8" width="7.42578125" style="1" customWidth="1"/>
    <col min="9" max="9" width="6.5703125" style="1" customWidth="1"/>
    <col min="10" max="10" width="7.28515625" style="1" customWidth="1"/>
    <col min="11" max="11" width="7.140625" style="1" customWidth="1"/>
    <col min="12" max="12" width="8.42578125" style="1" customWidth="1"/>
    <col min="13" max="13" width="9.7109375" style="2" customWidth="1"/>
    <col min="14" max="14" width="8" style="2" customWidth="1"/>
    <col min="15" max="15" width="17.140625" style="1" customWidth="1"/>
    <col min="16" max="16384" width="9.140625" style="1"/>
  </cols>
  <sheetData>
    <row r="1" spans="1:15" x14ac:dyDescent="0.2">
      <c r="M1" s="2" t="s">
        <v>95</v>
      </c>
    </row>
    <row r="2" spans="1:15" x14ac:dyDescent="0.2">
      <c r="M2" s="2" t="s">
        <v>23</v>
      </c>
    </row>
    <row r="3" spans="1:15" x14ac:dyDescent="0.2">
      <c r="M3" s="2" t="s">
        <v>24</v>
      </c>
    </row>
    <row r="4" spans="1:15" x14ac:dyDescent="0.2">
      <c r="M4" s="2" t="s">
        <v>94</v>
      </c>
    </row>
    <row r="6" spans="1:15" ht="14.25" x14ac:dyDescent="0.2">
      <c r="B6" s="294" t="s">
        <v>76</v>
      </c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</row>
    <row r="7" spans="1:15" ht="6.75" customHeight="1" thickBot="1" x14ac:dyDescent="0.25">
      <c r="A7" s="294"/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</row>
    <row r="8" spans="1:15" ht="99" customHeight="1" x14ac:dyDescent="0.2">
      <c r="A8" s="251" t="s">
        <v>0</v>
      </c>
      <c r="B8" s="292" t="s">
        <v>1</v>
      </c>
      <c r="C8" s="184" t="s">
        <v>2</v>
      </c>
      <c r="D8" s="184" t="s">
        <v>3</v>
      </c>
      <c r="E8" s="184" t="s">
        <v>4</v>
      </c>
      <c r="F8" s="184" t="s">
        <v>5</v>
      </c>
      <c r="G8" s="184"/>
      <c r="H8" s="184"/>
      <c r="I8" s="184"/>
      <c r="J8" s="184"/>
      <c r="K8" s="184"/>
      <c r="L8" s="184"/>
      <c r="M8" s="184"/>
      <c r="N8" s="184"/>
      <c r="O8" s="292" t="s">
        <v>6</v>
      </c>
    </row>
    <row r="9" spans="1:15" ht="15.75" customHeight="1" thickBot="1" x14ac:dyDescent="0.25">
      <c r="A9" s="218"/>
      <c r="B9" s="142"/>
      <c r="C9" s="186"/>
      <c r="D9" s="186"/>
      <c r="E9" s="186"/>
      <c r="F9" s="80">
        <v>2023</v>
      </c>
      <c r="G9" s="80">
        <v>2024</v>
      </c>
      <c r="H9" s="255">
        <v>2025</v>
      </c>
      <c r="I9" s="256"/>
      <c r="J9" s="256"/>
      <c r="K9" s="256"/>
      <c r="L9" s="257"/>
      <c r="M9" s="21">
        <v>2026</v>
      </c>
      <c r="N9" s="21">
        <v>2027</v>
      </c>
      <c r="O9" s="142"/>
    </row>
    <row r="10" spans="1:15" ht="12.75" customHeight="1" thickBot="1" x14ac:dyDescent="0.25">
      <c r="A10" s="50">
        <v>1</v>
      </c>
      <c r="B10" s="48">
        <v>2</v>
      </c>
      <c r="C10" s="48">
        <v>3</v>
      </c>
      <c r="D10" s="48">
        <v>4</v>
      </c>
      <c r="E10" s="48">
        <v>5</v>
      </c>
      <c r="F10" s="79">
        <v>6</v>
      </c>
      <c r="G10" s="79">
        <v>7</v>
      </c>
      <c r="H10" s="298">
        <v>8</v>
      </c>
      <c r="I10" s="299"/>
      <c r="J10" s="299"/>
      <c r="K10" s="299"/>
      <c r="L10" s="300"/>
      <c r="M10" s="49">
        <v>9</v>
      </c>
      <c r="N10" s="49">
        <v>10</v>
      </c>
      <c r="O10" s="48">
        <v>11</v>
      </c>
    </row>
    <row r="11" spans="1:15" ht="17.25" customHeight="1" x14ac:dyDescent="0.2">
      <c r="A11" s="238">
        <v>1</v>
      </c>
      <c r="B11" s="320" t="s">
        <v>75</v>
      </c>
      <c r="C11" s="292" t="s">
        <v>16</v>
      </c>
      <c r="D11" s="112" t="s">
        <v>7</v>
      </c>
      <c r="E11" s="47">
        <f>F11+G11+H11+M11+N11</f>
        <v>12374.21</v>
      </c>
      <c r="F11" s="93">
        <f>F16</f>
        <v>9424.2099999999991</v>
      </c>
      <c r="G11" s="93">
        <f>G12+G13+G14+G15</f>
        <v>2950</v>
      </c>
      <c r="H11" s="327">
        <f>H16</f>
        <v>0</v>
      </c>
      <c r="I11" s="328"/>
      <c r="J11" s="328"/>
      <c r="K11" s="328"/>
      <c r="L11" s="329"/>
      <c r="M11" s="42">
        <f t="shared" ref="M11:N13" si="0">M16</f>
        <v>0</v>
      </c>
      <c r="N11" s="47">
        <f t="shared" si="0"/>
        <v>0</v>
      </c>
      <c r="O11" s="54"/>
    </row>
    <row r="12" spans="1:15" ht="38.25" customHeight="1" x14ac:dyDescent="0.2">
      <c r="A12" s="239"/>
      <c r="B12" s="316"/>
      <c r="C12" s="187"/>
      <c r="D12" s="6" t="s">
        <v>8</v>
      </c>
      <c r="E12" s="29">
        <f>F12+G12+H12+M12+N12</f>
        <v>12374.21</v>
      </c>
      <c r="F12" s="84">
        <f>F17</f>
        <v>9424.2099999999991</v>
      </c>
      <c r="G12" s="84">
        <f>G17</f>
        <v>2950</v>
      </c>
      <c r="H12" s="150">
        <f>H17</f>
        <v>0</v>
      </c>
      <c r="I12" s="151"/>
      <c r="J12" s="151"/>
      <c r="K12" s="151"/>
      <c r="L12" s="152"/>
      <c r="M12" s="29">
        <f t="shared" si="0"/>
        <v>0</v>
      </c>
      <c r="N12" s="29">
        <f t="shared" si="0"/>
        <v>0</v>
      </c>
      <c r="O12" s="52"/>
    </row>
    <row r="13" spans="1:15" ht="21.75" customHeight="1" x14ac:dyDescent="0.2">
      <c r="A13" s="239"/>
      <c r="B13" s="316"/>
      <c r="C13" s="187"/>
      <c r="D13" s="8" t="s">
        <v>9</v>
      </c>
      <c r="E13" s="29">
        <f>F13+G13+H13+M13+N13</f>
        <v>0</v>
      </c>
      <c r="F13" s="84">
        <f>F18</f>
        <v>0</v>
      </c>
      <c r="G13" s="84">
        <v>0</v>
      </c>
      <c r="H13" s="150">
        <f>H18</f>
        <v>0</v>
      </c>
      <c r="I13" s="151"/>
      <c r="J13" s="151"/>
      <c r="K13" s="151"/>
      <c r="L13" s="152"/>
      <c r="M13" s="29">
        <f t="shared" si="0"/>
        <v>0</v>
      </c>
      <c r="N13" s="29">
        <f t="shared" si="0"/>
        <v>0</v>
      </c>
      <c r="O13" s="52"/>
    </row>
    <row r="14" spans="1:15" ht="32.25" customHeight="1" x14ac:dyDescent="0.2">
      <c r="A14" s="239"/>
      <c r="B14" s="316"/>
      <c r="C14" s="187"/>
      <c r="D14" s="8" t="s">
        <v>10</v>
      </c>
      <c r="E14" s="29">
        <v>0</v>
      </c>
      <c r="F14" s="84">
        <v>0</v>
      </c>
      <c r="G14" s="84">
        <v>0</v>
      </c>
      <c r="H14" s="150">
        <v>0</v>
      </c>
      <c r="I14" s="151"/>
      <c r="J14" s="151"/>
      <c r="K14" s="151"/>
      <c r="L14" s="152"/>
      <c r="M14" s="29">
        <v>0</v>
      </c>
      <c r="N14" s="29">
        <v>0</v>
      </c>
      <c r="O14" s="52"/>
    </row>
    <row r="15" spans="1:15" ht="23.25" customHeight="1" thickBot="1" x14ac:dyDescent="0.25">
      <c r="A15" s="282"/>
      <c r="B15" s="321"/>
      <c r="C15" s="142"/>
      <c r="D15" s="10" t="s">
        <v>11</v>
      </c>
      <c r="E15" s="44">
        <v>0</v>
      </c>
      <c r="F15" s="94">
        <v>0</v>
      </c>
      <c r="G15" s="94">
        <v>0</v>
      </c>
      <c r="H15" s="330">
        <v>0</v>
      </c>
      <c r="I15" s="331"/>
      <c r="J15" s="331"/>
      <c r="K15" s="331"/>
      <c r="L15" s="332"/>
      <c r="M15" s="45">
        <v>0</v>
      </c>
      <c r="N15" s="44">
        <v>0</v>
      </c>
      <c r="O15" s="51"/>
    </row>
    <row r="16" spans="1:15" ht="12.75" customHeight="1" x14ac:dyDescent="0.2">
      <c r="A16" s="307" t="s">
        <v>12</v>
      </c>
      <c r="B16" s="290" t="s">
        <v>74</v>
      </c>
      <c r="C16" s="292">
        <v>2023</v>
      </c>
      <c r="D16" s="112" t="s">
        <v>7</v>
      </c>
      <c r="E16" s="47">
        <f>F16+G16+H16+M16+N16</f>
        <v>12374.21</v>
      </c>
      <c r="F16" s="93">
        <f>SUM(F17:F18)</f>
        <v>9424.2099999999991</v>
      </c>
      <c r="G16" s="93">
        <f>G17</f>
        <v>2950</v>
      </c>
      <c r="H16" s="327">
        <f>SUM(L17:L18)</f>
        <v>0</v>
      </c>
      <c r="I16" s="328"/>
      <c r="J16" s="328"/>
      <c r="K16" s="328"/>
      <c r="L16" s="329"/>
      <c r="M16" s="42">
        <f>SUM(M17:M18)</f>
        <v>0</v>
      </c>
      <c r="N16" s="47">
        <f>SUM(N17:N18)</f>
        <v>0</v>
      </c>
      <c r="O16" s="323" t="s">
        <v>73</v>
      </c>
    </row>
    <row r="17" spans="1:15" ht="36.75" customHeight="1" x14ac:dyDescent="0.2">
      <c r="A17" s="308"/>
      <c r="B17" s="291"/>
      <c r="C17" s="187"/>
      <c r="D17" s="6" t="s">
        <v>8</v>
      </c>
      <c r="E17" s="29">
        <f>SUM(F17:N17)</f>
        <v>12374.21</v>
      </c>
      <c r="F17" s="84">
        <v>9424.2099999999991</v>
      </c>
      <c r="G17" s="84">
        <v>2950</v>
      </c>
      <c r="H17" s="150">
        <v>0</v>
      </c>
      <c r="I17" s="151"/>
      <c r="J17" s="151"/>
      <c r="K17" s="151"/>
      <c r="L17" s="152"/>
      <c r="M17" s="29">
        <v>0</v>
      </c>
      <c r="N17" s="29">
        <v>0</v>
      </c>
      <c r="O17" s="324"/>
    </row>
    <row r="18" spans="1:15" ht="30.75" customHeight="1" x14ac:dyDescent="0.2">
      <c r="A18" s="309"/>
      <c r="B18" s="322"/>
      <c r="C18" s="220"/>
      <c r="D18" s="8" t="s">
        <v>9</v>
      </c>
      <c r="E18" s="29">
        <f>SUM(F18:N18)</f>
        <v>0</v>
      </c>
      <c r="F18" s="84">
        <v>0</v>
      </c>
      <c r="G18" s="84">
        <v>0</v>
      </c>
      <c r="H18" s="150">
        <v>0</v>
      </c>
      <c r="I18" s="151"/>
      <c r="J18" s="151"/>
      <c r="K18" s="151"/>
      <c r="L18" s="152"/>
      <c r="M18" s="29">
        <v>0</v>
      </c>
      <c r="N18" s="55">
        <v>0</v>
      </c>
      <c r="O18" s="324"/>
    </row>
    <row r="19" spans="1:15" ht="15.75" customHeight="1" x14ac:dyDescent="0.2">
      <c r="A19" s="92"/>
      <c r="B19" s="222" t="s">
        <v>72</v>
      </c>
      <c r="C19" s="141" t="s">
        <v>25</v>
      </c>
      <c r="D19" s="108"/>
      <c r="E19" s="203" t="s">
        <v>26</v>
      </c>
      <c r="F19" s="315" t="s">
        <v>82</v>
      </c>
      <c r="G19" s="315" t="s">
        <v>81</v>
      </c>
      <c r="H19" s="140" t="s">
        <v>28</v>
      </c>
      <c r="I19" s="140"/>
      <c r="J19" s="140"/>
      <c r="K19" s="140"/>
      <c r="L19" s="140"/>
      <c r="M19" s="134" t="s">
        <v>29</v>
      </c>
      <c r="N19" s="134" t="s">
        <v>30</v>
      </c>
      <c r="O19" s="324"/>
    </row>
    <row r="20" spans="1:15" s="2" customFormat="1" ht="14.25" customHeight="1" x14ac:dyDescent="0.2">
      <c r="A20" s="22"/>
      <c r="B20" s="231"/>
      <c r="C20" s="187"/>
      <c r="D20" s="318" t="s">
        <v>25</v>
      </c>
      <c r="E20" s="204"/>
      <c r="F20" s="316"/>
      <c r="G20" s="316"/>
      <c r="H20" s="209" t="s">
        <v>26</v>
      </c>
      <c r="I20" s="268" t="s">
        <v>33</v>
      </c>
      <c r="J20" s="268"/>
      <c r="K20" s="268"/>
      <c r="L20" s="268"/>
      <c r="M20" s="135"/>
      <c r="N20" s="135"/>
      <c r="O20" s="324"/>
    </row>
    <row r="21" spans="1:15" s="2" customFormat="1" ht="24" customHeight="1" x14ac:dyDescent="0.2">
      <c r="A21" s="22"/>
      <c r="B21" s="231"/>
      <c r="C21" s="187"/>
      <c r="D21" s="318"/>
      <c r="E21" s="205"/>
      <c r="F21" s="219"/>
      <c r="G21" s="219"/>
      <c r="H21" s="139"/>
      <c r="I21" s="109" t="s">
        <v>59</v>
      </c>
      <c r="J21" s="109" t="s">
        <v>34</v>
      </c>
      <c r="K21" s="109" t="s">
        <v>58</v>
      </c>
      <c r="L21" s="109" t="s">
        <v>57</v>
      </c>
      <c r="M21" s="136"/>
      <c r="N21" s="136"/>
      <c r="O21" s="324"/>
    </row>
    <row r="22" spans="1:15" s="2" customFormat="1" ht="22.7" customHeight="1" thickBot="1" x14ac:dyDescent="0.25">
      <c r="A22" s="23"/>
      <c r="B22" s="232"/>
      <c r="C22" s="142"/>
      <c r="D22" s="319"/>
      <c r="E22" s="77">
        <v>100</v>
      </c>
      <c r="F22" s="77">
        <v>100</v>
      </c>
      <c r="G22" s="77">
        <v>100</v>
      </c>
      <c r="H22" s="77" t="s">
        <v>25</v>
      </c>
      <c r="I22" s="77" t="s">
        <v>25</v>
      </c>
      <c r="J22" s="77" t="s">
        <v>25</v>
      </c>
      <c r="K22" s="77" t="s">
        <v>25</v>
      </c>
      <c r="L22" s="77" t="s">
        <v>25</v>
      </c>
      <c r="M22" s="77" t="s">
        <v>25</v>
      </c>
      <c r="N22" s="77" t="s">
        <v>25</v>
      </c>
      <c r="O22" s="325"/>
    </row>
    <row r="23" spans="1:15" ht="16.5" customHeight="1" x14ac:dyDescent="0.2">
      <c r="A23" s="238">
        <v>2</v>
      </c>
      <c r="B23" s="320" t="s">
        <v>71</v>
      </c>
      <c r="C23" s="292" t="s">
        <v>16</v>
      </c>
      <c r="D23" s="113" t="s">
        <v>7</v>
      </c>
      <c r="E23" s="114">
        <f>F23+G23+H23+M23+N23</f>
        <v>24613.84</v>
      </c>
      <c r="F23" s="115">
        <f>F24+F25</f>
        <v>5258.15</v>
      </c>
      <c r="G23" s="115">
        <f>G24</f>
        <v>4641.1399999999994</v>
      </c>
      <c r="H23" s="333">
        <f>H24</f>
        <v>6614.5</v>
      </c>
      <c r="I23" s="334"/>
      <c r="J23" s="334"/>
      <c r="K23" s="334"/>
      <c r="L23" s="335"/>
      <c r="M23" s="116">
        <f>M24+M25</f>
        <v>4300.05</v>
      </c>
      <c r="N23" s="114">
        <f>N24+N25</f>
        <v>3800</v>
      </c>
      <c r="O23" s="54"/>
    </row>
    <row r="24" spans="1:15" ht="34.5" customHeight="1" x14ac:dyDescent="0.2">
      <c r="A24" s="239"/>
      <c r="B24" s="316"/>
      <c r="C24" s="187"/>
      <c r="D24" s="6" t="s">
        <v>8</v>
      </c>
      <c r="E24" s="7">
        <f>SUM(F24:N24)</f>
        <v>24613.84</v>
      </c>
      <c r="F24" s="70">
        <f>F29+F36+F43</f>
        <v>5258.15</v>
      </c>
      <c r="G24" s="70">
        <f>G29+G36+G43+G50</f>
        <v>4641.1399999999994</v>
      </c>
      <c r="H24" s="178">
        <f>H29+H36+H43+H50</f>
        <v>6614.5</v>
      </c>
      <c r="I24" s="179"/>
      <c r="J24" s="179"/>
      <c r="K24" s="179"/>
      <c r="L24" s="180"/>
      <c r="M24" s="7">
        <f>SUM(M29+M36+M43+M50)</f>
        <v>4300.05</v>
      </c>
      <c r="N24" s="7">
        <f>N29+N36+N43</f>
        <v>3800</v>
      </c>
      <c r="O24" s="52"/>
    </row>
    <row r="25" spans="1:15" ht="29.25" customHeight="1" x14ac:dyDescent="0.2">
      <c r="A25" s="239"/>
      <c r="B25" s="316"/>
      <c r="C25" s="187"/>
      <c r="D25" s="8" t="s">
        <v>9</v>
      </c>
      <c r="E25" s="7">
        <f>SUM(F25:N25)</f>
        <v>0</v>
      </c>
      <c r="F25" s="70">
        <v>0</v>
      </c>
      <c r="G25" s="70">
        <v>0</v>
      </c>
      <c r="H25" s="178">
        <v>0</v>
      </c>
      <c r="I25" s="179"/>
      <c r="J25" s="179"/>
      <c r="K25" s="179"/>
      <c r="L25" s="180"/>
      <c r="M25" s="9">
        <v>0</v>
      </c>
      <c r="N25" s="7">
        <v>0</v>
      </c>
      <c r="O25" s="52"/>
    </row>
    <row r="26" spans="1:15" ht="32.25" customHeight="1" x14ac:dyDescent="0.2">
      <c r="A26" s="239"/>
      <c r="B26" s="316"/>
      <c r="C26" s="187"/>
      <c r="D26" s="8" t="s">
        <v>10</v>
      </c>
      <c r="E26" s="7">
        <v>0</v>
      </c>
      <c r="F26" s="70">
        <v>0</v>
      </c>
      <c r="G26" s="70">
        <v>0</v>
      </c>
      <c r="H26" s="178">
        <v>0</v>
      </c>
      <c r="I26" s="179"/>
      <c r="J26" s="179"/>
      <c r="K26" s="179"/>
      <c r="L26" s="180"/>
      <c r="M26" s="9">
        <v>0</v>
      </c>
      <c r="N26" s="9">
        <v>0</v>
      </c>
      <c r="O26" s="52"/>
    </row>
    <row r="27" spans="1:15" ht="26.45" customHeight="1" thickBot="1" x14ac:dyDescent="0.25">
      <c r="A27" s="282"/>
      <c r="B27" s="321"/>
      <c r="C27" s="142"/>
      <c r="D27" s="10" t="s">
        <v>11</v>
      </c>
      <c r="E27" s="11">
        <v>0</v>
      </c>
      <c r="F27" s="71">
        <v>0</v>
      </c>
      <c r="G27" s="71">
        <v>0</v>
      </c>
      <c r="H27" s="269">
        <v>0</v>
      </c>
      <c r="I27" s="270"/>
      <c r="J27" s="270"/>
      <c r="K27" s="270"/>
      <c r="L27" s="271"/>
      <c r="M27" s="12">
        <v>0</v>
      </c>
      <c r="N27" s="11">
        <v>0</v>
      </c>
      <c r="O27" s="51"/>
    </row>
    <row r="28" spans="1:15" ht="11.25" customHeight="1" x14ac:dyDescent="0.2">
      <c r="A28" s="307" t="s">
        <v>17</v>
      </c>
      <c r="B28" s="292" t="s">
        <v>185</v>
      </c>
      <c r="C28" s="292" t="s">
        <v>16</v>
      </c>
      <c r="D28" s="107" t="s">
        <v>7</v>
      </c>
      <c r="E28" s="100">
        <f>E30+E29</f>
        <v>10210.4</v>
      </c>
      <c r="F28" s="100">
        <f>F30+F29</f>
        <v>2218.4</v>
      </c>
      <c r="G28" s="100">
        <f>G30+G29</f>
        <v>2592</v>
      </c>
      <c r="H28" s="194">
        <f>H30+H29</f>
        <v>2000</v>
      </c>
      <c r="I28" s="195"/>
      <c r="J28" s="195"/>
      <c r="K28" s="195"/>
      <c r="L28" s="196"/>
      <c r="M28" s="100">
        <f>M30+M29</f>
        <v>1800</v>
      </c>
      <c r="N28" s="100">
        <f>N30+N29</f>
        <v>1600</v>
      </c>
      <c r="O28" s="304" t="s">
        <v>61</v>
      </c>
    </row>
    <row r="29" spans="1:15" ht="48.2" customHeight="1" x14ac:dyDescent="0.2">
      <c r="A29" s="308"/>
      <c r="B29" s="187"/>
      <c r="C29" s="187"/>
      <c r="D29" s="6" t="s">
        <v>13</v>
      </c>
      <c r="E29" s="7">
        <f>SUM(F29:N29)</f>
        <v>10210.4</v>
      </c>
      <c r="F29" s="9">
        <v>2218.4</v>
      </c>
      <c r="G29" s="9">
        <v>2592</v>
      </c>
      <c r="H29" s="164">
        <v>2000</v>
      </c>
      <c r="I29" s="165"/>
      <c r="J29" s="165"/>
      <c r="K29" s="165"/>
      <c r="L29" s="166"/>
      <c r="M29" s="9">
        <v>1800</v>
      </c>
      <c r="N29" s="9">
        <v>1600</v>
      </c>
      <c r="O29" s="305"/>
    </row>
    <row r="30" spans="1:15" ht="65.25" customHeight="1" x14ac:dyDescent="0.2">
      <c r="A30" s="308"/>
      <c r="B30" s="220"/>
      <c r="C30" s="220"/>
      <c r="D30" s="6" t="s">
        <v>9</v>
      </c>
      <c r="E30" s="7">
        <f>SUM(F30:N30)</f>
        <v>0</v>
      </c>
      <c r="F30" s="89">
        <v>0</v>
      </c>
      <c r="G30" s="89">
        <v>0</v>
      </c>
      <c r="H30" s="164">
        <v>0</v>
      </c>
      <c r="I30" s="165"/>
      <c r="J30" s="165"/>
      <c r="K30" s="165"/>
      <c r="L30" s="166"/>
      <c r="M30" s="9">
        <v>0</v>
      </c>
      <c r="N30" s="9">
        <v>0</v>
      </c>
      <c r="O30" s="305"/>
    </row>
    <row r="31" spans="1:15" ht="15.75" customHeight="1" x14ac:dyDescent="0.2">
      <c r="A31" s="308"/>
      <c r="B31" s="222" t="s">
        <v>70</v>
      </c>
      <c r="C31" s="141" t="s">
        <v>25</v>
      </c>
      <c r="D31" s="108"/>
      <c r="E31" s="203" t="s">
        <v>26</v>
      </c>
      <c r="F31" s="315" t="s">
        <v>82</v>
      </c>
      <c r="G31" s="315" t="s">
        <v>81</v>
      </c>
      <c r="H31" s="140" t="s">
        <v>28</v>
      </c>
      <c r="I31" s="140"/>
      <c r="J31" s="140"/>
      <c r="K31" s="140"/>
      <c r="L31" s="140"/>
      <c r="M31" s="134" t="s">
        <v>29</v>
      </c>
      <c r="N31" s="134" t="s">
        <v>30</v>
      </c>
      <c r="O31" s="305"/>
    </row>
    <row r="32" spans="1:15" s="2" customFormat="1" ht="14.25" customHeight="1" x14ac:dyDescent="0.2">
      <c r="A32" s="308"/>
      <c r="B32" s="231"/>
      <c r="C32" s="187"/>
      <c r="D32" s="318" t="s">
        <v>25</v>
      </c>
      <c r="E32" s="204"/>
      <c r="F32" s="316"/>
      <c r="G32" s="316"/>
      <c r="H32" s="209" t="s">
        <v>26</v>
      </c>
      <c r="I32" s="268" t="s">
        <v>33</v>
      </c>
      <c r="J32" s="268"/>
      <c r="K32" s="268"/>
      <c r="L32" s="268"/>
      <c r="M32" s="135"/>
      <c r="N32" s="135"/>
      <c r="O32" s="305"/>
    </row>
    <row r="33" spans="1:15" s="2" customFormat="1" ht="24" customHeight="1" x14ac:dyDescent="0.2">
      <c r="A33" s="308"/>
      <c r="B33" s="231"/>
      <c r="C33" s="187"/>
      <c r="D33" s="318"/>
      <c r="E33" s="205"/>
      <c r="F33" s="219"/>
      <c r="G33" s="219"/>
      <c r="H33" s="139"/>
      <c r="I33" s="109" t="s">
        <v>59</v>
      </c>
      <c r="J33" s="109" t="s">
        <v>34</v>
      </c>
      <c r="K33" s="109" t="s">
        <v>58</v>
      </c>
      <c r="L33" s="109" t="s">
        <v>57</v>
      </c>
      <c r="M33" s="136"/>
      <c r="N33" s="136"/>
      <c r="O33" s="305"/>
    </row>
    <row r="34" spans="1:15" s="2" customFormat="1" ht="22.7" customHeight="1" thickBot="1" x14ac:dyDescent="0.25">
      <c r="A34" s="311"/>
      <c r="B34" s="232"/>
      <c r="C34" s="142"/>
      <c r="D34" s="319"/>
      <c r="E34" s="77">
        <v>5</v>
      </c>
      <c r="F34" s="77">
        <v>1</v>
      </c>
      <c r="G34" s="77">
        <v>1</v>
      </c>
      <c r="H34" s="77">
        <v>1</v>
      </c>
      <c r="I34" s="77" t="s">
        <v>25</v>
      </c>
      <c r="J34" s="77" t="s">
        <v>25</v>
      </c>
      <c r="K34" s="77" t="s">
        <v>25</v>
      </c>
      <c r="L34" s="77">
        <v>1</v>
      </c>
      <c r="M34" s="77">
        <v>1</v>
      </c>
      <c r="N34" s="77">
        <v>1</v>
      </c>
      <c r="O34" s="312"/>
    </row>
    <row r="35" spans="1:15" s="2" customFormat="1" ht="11.25" customHeight="1" x14ac:dyDescent="0.2">
      <c r="A35" s="307" t="s">
        <v>69</v>
      </c>
      <c r="B35" s="292" t="s">
        <v>184</v>
      </c>
      <c r="C35" s="292" t="s">
        <v>16</v>
      </c>
      <c r="D35" s="107" t="s">
        <v>7</v>
      </c>
      <c r="E35" s="100">
        <f>E37+E36</f>
        <v>6640.47</v>
      </c>
      <c r="F35" s="100">
        <f>F37+F36</f>
        <v>1945.98</v>
      </c>
      <c r="G35" s="100">
        <f>G37+G36</f>
        <v>594.44000000000005</v>
      </c>
      <c r="H35" s="194">
        <f>H37+H36</f>
        <v>1400</v>
      </c>
      <c r="I35" s="195"/>
      <c r="J35" s="195"/>
      <c r="K35" s="195"/>
      <c r="L35" s="196"/>
      <c r="M35" s="100">
        <f>M37+M36</f>
        <v>1500.05</v>
      </c>
      <c r="N35" s="100">
        <f>N37+N36</f>
        <v>1200</v>
      </c>
      <c r="O35" s="310" t="s">
        <v>61</v>
      </c>
    </row>
    <row r="36" spans="1:15" ht="55.5" customHeight="1" x14ac:dyDescent="0.2">
      <c r="A36" s="308"/>
      <c r="B36" s="187"/>
      <c r="C36" s="187"/>
      <c r="D36" s="6" t="s">
        <v>13</v>
      </c>
      <c r="E36" s="7">
        <f>SUM(F36:N36)</f>
        <v>6640.47</v>
      </c>
      <c r="F36" s="9">
        <v>1945.98</v>
      </c>
      <c r="G36" s="9">
        <v>594.44000000000005</v>
      </c>
      <c r="H36" s="164">
        <v>1400</v>
      </c>
      <c r="I36" s="165"/>
      <c r="J36" s="165"/>
      <c r="K36" s="165"/>
      <c r="L36" s="166"/>
      <c r="M36" s="9">
        <v>1500.05</v>
      </c>
      <c r="N36" s="9">
        <v>1200</v>
      </c>
      <c r="O36" s="305"/>
    </row>
    <row r="37" spans="1:15" ht="28.5" customHeight="1" x14ac:dyDescent="0.2">
      <c r="A37" s="53"/>
      <c r="B37" s="220"/>
      <c r="C37" s="110"/>
      <c r="D37" s="6" t="s">
        <v>9</v>
      </c>
      <c r="E37" s="7">
        <f>SUM(F37:N37)</f>
        <v>0</v>
      </c>
      <c r="F37" s="89">
        <v>0</v>
      </c>
      <c r="G37" s="89">
        <v>0</v>
      </c>
      <c r="H37" s="164">
        <v>0</v>
      </c>
      <c r="I37" s="165"/>
      <c r="J37" s="165"/>
      <c r="K37" s="165"/>
      <c r="L37" s="166"/>
      <c r="M37" s="9">
        <v>0</v>
      </c>
      <c r="N37" s="9">
        <v>0</v>
      </c>
      <c r="O37" s="305"/>
    </row>
    <row r="38" spans="1:15" ht="15.75" customHeight="1" x14ac:dyDescent="0.2">
      <c r="A38" s="92"/>
      <c r="B38" s="222" t="s">
        <v>67</v>
      </c>
      <c r="C38" s="141" t="s">
        <v>25</v>
      </c>
      <c r="D38" s="108"/>
      <c r="E38" s="203" t="s">
        <v>26</v>
      </c>
      <c r="F38" s="315" t="s">
        <v>82</v>
      </c>
      <c r="G38" s="315" t="s">
        <v>81</v>
      </c>
      <c r="H38" s="140" t="s">
        <v>28</v>
      </c>
      <c r="I38" s="140"/>
      <c r="J38" s="140"/>
      <c r="K38" s="140"/>
      <c r="L38" s="140"/>
      <c r="M38" s="134" t="s">
        <v>29</v>
      </c>
      <c r="N38" s="134" t="s">
        <v>30</v>
      </c>
      <c r="O38" s="305"/>
    </row>
    <row r="39" spans="1:15" s="2" customFormat="1" ht="14.25" customHeight="1" x14ac:dyDescent="0.2">
      <c r="A39" s="92"/>
      <c r="B39" s="231"/>
      <c r="C39" s="187"/>
      <c r="D39" s="318" t="s">
        <v>25</v>
      </c>
      <c r="E39" s="204"/>
      <c r="F39" s="316"/>
      <c r="G39" s="316"/>
      <c r="H39" s="209" t="s">
        <v>26</v>
      </c>
      <c r="I39" s="268" t="s">
        <v>33</v>
      </c>
      <c r="J39" s="268"/>
      <c r="K39" s="268"/>
      <c r="L39" s="268"/>
      <c r="M39" s="135"/>
      <c r="N39" s="135"/>
      <c r="O39" s="305"/>
    </row>
    <row r="40" spans="1:15" s="2" customFormat="1" ht="24" customHeight="1" x14ac:dyDescent="0.2">
      <c r="A40" s="92"/>
      <c r="B40" s="231"/>
      <c r="C40" s="187"/>
      <c r="D40" s="318"/>
      <c r="E40" s="205"/>
      <c r="F40" s="219"/>
      <c r="G40" s="219"/>
      <c r="H40" s="139"/>
      <c r="I40" s="109" t="s">
        <v>59</v>
      </c>
      <c r="J40" s="109" t="s">
        <v>34</v>
      </c>
      <c r="K40" s="109" t="s">
        <v>58</v>
      </c>
      <c r="L40" s="109" t="s">
        <v>57</v>
      </c>
      <c r="M40" s="136"/>
      <c r="N40" s="136"/>
      <c r="O40" s="305"/>
    </row>
    <row r="41" spans="1:15" s="2" customFormat="1" ht="22.7" customHeight="1" thickBot="1" x14ac:dyDescent="0.25">
      <c r="A41" s="92"/>
      <c r="B41" s="232"/>
      <c r="C41" s="142"/>
      <c r="D41" s="319"/>
      <c r="E41" s="77">
        <v>5</v>
      </c>
      <c r="F41" s="77">
        <v>1</v>
      </c>
      <c r="G41" s="77">
        <v>1</v>
      </c>
      <c r="H41" s="77">
        <v>1</v>
      </c>
      <c r="I41" s="77" t="s">
        <v>25</v>
      </c>
      <c r="J41" s="77" t="s">
        <v>25</v>
      </c>
      <c r="K41" s="77" t="s">
        <v>25</v>
      </c>
      <c r="L41" s="77">
        <v>1</v>
      </c>
      <c r="M41" s="77">
        <v>1</v>
      </c>
      <c r="N41" s="77">
        <v>1</v>
      </c>
      <c r="O41" s="305"/>
    </row>
    <row r="42" spans="1:15" s="2" customFormat="1" ht="12.75" customHeight="1" x14ac:dyDescent="0.2">
      <c r="A42" s="307" t="s">
        <v>66</v>
      </c>
      <c r="B42" s="292" t="s">
        <v>65</v>
      </c>
      <c r="C42" s="292" t="s">
        <v>16</v>
      </c>
      <c r="D42" s="107" t="s">
        <v>7</v>
      </c>
      <c r="E42" s="100">
        <f>E44+E43</f>
        <v>5562.99</v>
      </c>
      <c r="F42" s="100">
        <f>F44+F43</f>
        <v>1093.77</v>
      </c>
      <c r="G42" s="100">
        <f>G44+G43</f>
        <v>969.22</v>
      </c>
      <c r="H42" s="194">
        <f>H44+H43</f>
        <v>1500</v>
      </c>
      <c r="I42" s="195"/>
      <c r="J42" s="195"/>
      <c r="K42" s="195"/>
      <c r="L42" s="196"/>
      <c r="M42" s="100">
        <f>M44+M43</f>
        <v>1000</v>
      </c>
      <c r="N42" s="100">
        <f>N44+N43</f>
        <v>1000</v>
      </c>
      <c r="O42" s="305" t="s">
        <v>61</v>
      </c>
    </row>
    <row r="43" spans="1:15" ht="51.75" customHeight="1" x14ac:dyDescent="0.2">
      <c r="A43" s="308"/>
      <c r="B43" s="187"/>
      <c r="C43" s="187"/>
      <c r="D43" s="6" t="s">
        <v>13</v>
      </c>
      <c r="E43" s="7">
        <f>SUM(F43:N43)</f>
        <v>5562.99</v>
      </c>
      <c r="F43" s="9">
        <v>1093.77</v>
      </c>
      <c r="G43" s="9">
        <v>969.22</v>
      </c>
      <c r="H43" s="164">
        <v>1500</v>
      </c>
      <c r="I43" s="165"/>
      <c r="J43" s="165"/>
      <c r="K43" s="165"/>
      <c r="L43" s="166"/>
      <c r="M43" s="9">
        <v>1000</v>
      </c>
      <c r="N43" s="9">
        <v>1000</v>
      </c>
      <c r="O43" s="305"/>
    </row>
    <row r="44" spans="1:15" ht="18" customHeight="1" x14ac:dyDescent="0.2">
      <c r="A44" s="309"/>
      <c r="B44" s="220"/>
      <c r="C44" s="220"/>
      <c r="D44" s="6" t="s">
        <v>9</v>
      </c>
      <c r="E44" s="7">
        <f>SUM(F44:N44)</f>
        <v>0</v>
      </c>
      <c r="F44" s="89">
        <v>0</v>
      </c>
      <c r="G44" s="89">
        <v>0</v>
      </c>
      <c r="H44" s="164">
        <v>0</v>
      </c>
      <c r="I44" s="165"/>
      <c r="J44" s="165"/>
      <c r="K44" s="165"/>
      <c r="L44" s="166"/>
      <c r="M44" s="9">
        <v>0</v>
      </c>
      <c r="N44" s="9">
        <v>0</v>
      </c>
      <c r="O44" s="305"/>
    </row>
    <row r="45" spans="1:15" ht="15.75" customHeight="1" x14ac:dyDescent="0.2">
      <c r="A45" s="92"/>
      <c r="B45" s="222" t="s">
        <v>64</v>
      </c>
      <c r="C45" s="141" t="s">
        <v>25</v>
      </c>
      <c r="D45" s="108"/>
      <c r="E45" s="203" t="s">
        <v>26</v>
      </c>
      <c r="F45" s="315" t="s">
        <v>82</v>
      </c>
      <c r="G45" s="315" t="s">
        <v>81</v>
      </c>
      <c r="H45" s="140" t="s">
        <v>28</v>
      </c>
      <c r="I45" s="140"/>
      <c r="J45" s="140"/>
      <c r="K45" s="140"/>
      <c r="L45" s="140"/>
      <c r="M45" s="134" t="s">
        <v>29</v>
      </c>
      <c r="N45" s="134" t="s">
        <v>30</v>
      </c>
      <c r="O45" s="305"/>
    </row>
    <row r="46" spans="1:15" s="2" customFormat="1" ht="14.25" customHeight="1" x14ac:dyDescent="0.2">
      <c r="A46" s="92"/>
      <c r="B46" s="231"/>
      <c r="C46" s="187"/>
      <c r="D46" s="318" t="s">
        <v>25</v>
      </c>
      <c r="E46" s="204"/>
      <c r="F46" s="316"/>
      <c r="G46" s="316"/>
      <c r="H46" s="209" t="s">
        <v>26</v>
      </c>
      <c r="I46" s="268" t="s">
        <v>33</v>
      </c>
      <c r="J46" s="268"/>
      <c r="K46" s="268"/>
      <c r="L46" s="268"/>
      <c r="M46" s="135"/>
      <c r="N46" s="135"/>
      <c r="O46" s="305"/>
    </row>
    <row r="47" spans="1:15" s="2" customFormat="1" ht="24" customHeight="1" x14ac:dyDescent="0.2">
      <c r="A47" s="92"/>
      <c r="B47" s="231"/>
      <c r="C47" s="187"/>
      <c r="D47" s="318"/>
      <c r="E47" s="205"/>
      <c r="F47" s="219"/>
      <c r="G47" s="219"/>
      <c r="H47" s="139"/>
      <c r="I47" s="109" t="s">
        <v>59</v>
      </c>
      <c r="J47" s="109" t="s">
        <v>34</v>
      </c>
      <c r="K47" s="109" t="s">
        <v>58</v>
      </c>
      <c r="L47" s="109" t="s">
        <v>57</v>
      </c>
      <c r="M47" s="136"/>
      <c r="N47" s="136"/>
      <c r="O47" s="305"/>
    </row>
    <row r="48" spans="1:15" s="2" customFormat="1" ht="22.5" customHeight="1" thickBot="1" x14ac:dyDescent="0.25">
      <c r="A48" s="92"/>
      <c r="B48" s="232"/>
      <c r="C48" s="142"/>
      <c r="D48" s="319"/>
      <c r="E48" s="77">
        <v>5</v>
      </c>
      <c r="F48" s="77">
        <v>1</v>
      </c>
      <c r="G48" s="77">
        <v>1</v>
      </c>
      <c r="H48" s="77">
        <v>1</v>
      </c>
      <c r="I48" s="77" t="s">
        <v>25</v>
      </c>
      <c r="J48" s="77" t="s">
        <v>25</v>
      </c>
      <c r="K48" s="77" t="s">
        <v>25</v>
      </c>
      <c r="L48" s="77">
        <v>1</v>
      </c>
      <c r="M48" s="77">
        <v>1</v>
      </c>
      <c r="N48" s="77">
        <v>1</v>
      </c>
      <c r="O48" s="306"/>
    </row>
    <row r="49" spans="1:15" s="2" customFormat="1" ht="12" customHeight="1" x14ac:dyDescent="0.2">
      <c r="A49" s="313" t="s">
        <v>63</v>
      </c>
      <c r="B49" s="238" t="s">
        <v>62</v>
      </c>
      <c r="C49" s="292" t="s">
        <v>16</v>
      </c>
      <c r="D49" s="107" t="s">
        <v>7</v>
      </c>
      <c r="E49" s="100">
        <f>E51+E50</f>
        <v>2199.98</v>
      </c>
      <c r="F49" s="100">
        <f>F51+F50</f>
        <v>0</v>
      </c>
      <c r="G49" s="100">
        <f>G51+G50</f>
        <v>485.48</v>
      </c>
      <c r="H49" s="194">
        <f>H51+H50</f>
        <v>1714.5</v>
      </c>
      <c r="I49" s="195"/>
      <c r="J49" s="195"/>
      <c r="K49" s="195"/>
      <c r="L49" s="196"/>
      <c r="M49" s="100">
        <f>M51+M50</f>
        <v>0</v>
      </c>
      <c r="N49" s="100">
        <f>N51+N50</f>
        <v>0</v>
      </c>
      <c r="O49" s="304" t="s">
        <v>61</v>
      </c>
    </row>
    <row r="50" spans="1:15" ht="44.45" customHeight="1" x14ac:dyDescent="0.2">
      <c r="A50" s="314"/>
      <c r="B50" s="239"/>
      <c r="C50" s="187"/>
      <c r="D50" s="6" t="s">
        <v>13</v>
      </c>
      <c r="E50" s="7">
        <f>SUM(F50:N50)</f>
        <v>2199.98</v>
      </c>
      <c r="F50" s="9">
        <v>0</v>
      </c>
      <c r="G50" s="9">
        <v>485.48</v>
      </c>
      <c r="H50" s="326">
        <v>1714.5</v>
      </c>
      <c r="I50" s="326"/>
      <c r="J50" s="326"/>
      <c r="K50" s="326"/>
      <c r="L50" s="326"/>
      <c r="M50" s="9">
        <v>0</v>
      </c>
      <c r="N50" s="89">
        <v>0</v>
      </c>
      <c r="O50" s="305"/>
    </row>
    <row r="51" spans="1:15" ht="57" customHeight="1" x14ac:dyDescent="0.2">
      <c r="A51" s="314"/>
      <c r="B51" s="216"/>
      <c r="C51" s="220"/>
      <c r="D51" s="6" t="s">
        <v>9</v>
      </c>
      <c r="E51" s="7">
        <f>SUM(F51:N51)</f>
        <v>0</v>
      </c>
      <c r="F51" s="89">
        <v>0</v>
      </c>
      <c r="G51" s="89">
        <v>0</v>
      </c>
      <c r="H51" s="164">
        <v>0</v>
      </c>
      <c r="I51" s="165"/>
      <c r="J51" s="165"/>
      <c r="K51" s="165"/>
      <c r="L51" s="166"/>
      <c r="M51" s="9">
        <v>0</v>
      </c>
      <c r="N51" s="89">
        <v>0</v>
      </c>
      <c r="O51" s="305"/>
    </row>
    <row r="52" spans="1:15" ht="15.75" customHeight="1" x14ac:dyDescent="0.2">
      <c r="A52" s="314"/>
      <c r="B52" s="222" t="s">
        <v>60</v>
      </c>
      <c r="C52" s="141" t="s">
        <v>25</v>
      </c>
      <c r="D52" s="108"/>
      <c r="E52" s="203" t="s">
        <v>26</v>
      </c>
      <c r="F52" s="315" t="s">
        <v>82</v>
      </c>
      <c r="G52" s="315" t="s">
        <v>81</v>
      </c>
      <c r="H52" s="140" t="s">
        <v>28</v>
      </c>
      <c r="I52" s="140"/>
      <c r="J52" s="140"/>
      <c r="K52" s="140"/>
      <c r="L52" s="140"/>
      <c r="M52" s="134" t="s">
        <v>29</v>
      </c>
      <c r="N52" s="197" t="s">
        <v>30</v>
      </c>
      <c r="O52" s="305"/>
    </row>
    <row r="53" spans="1:15" s="2" customFormat="1" ht="14.25" customHeight="1" x14ac:dyDescent="0.2">
      <c r="A53" s="92"/>
      <c r="B53" s="231"/>
      <c r="C53" s="187"/>
      <c r="D53" s="318" t="s">
        <v>25</v>
      </c>
      <c r="E53" s="204"/>
      <c r="F53" s="316"/>
      <c r="G53" s="316"/>
      <c r="H53" s="209" t="s">
        <v>26</v>
      </c>
      <c r="I53" s="268" t="s">
        <v>33</v>
      </c>
      <c r="J53" s="268"/>
      <c r="K53" s="268"/>
      <c r="L53" s="268"/>
      <c r="M53" s="135"/>
      <c r="N53" s="317"/>
      <c r="O53" s="305"/>
    </row>
    <row r="54" spans="1:15" s="2" customFormat="1" ht="24" customHeight="1" x14ac:dyDescent="0.2">
      <c r="A54" s="92"/>
      <c r="B54" s="231"/>
      <c r="C54" s="187"/>
      <c r="D54" s="318"/>
      <c r="E54" s="205"/>
      <c r="F54" s="219"/>
      <c r="G54" s="219"/>
      <c r="H54" s="139"/>
      <c r="I54" s="109" t="s">
        <v>59</v>
      </c>
      <c r="J54" s="109" t="s">
        <v>34</v>
      </c>
      <c r="K54" s="109" t="s">
        <v>58</v>
      </c>
      <c r="L54" s="109" t="s">
        <v>57</v>
      </c>
      <c r="M54" s="136"/>
      <c r="N54" s="200"/>
      <c r="O54" s="305"/>
    </row>
    <row r="55" spans="1:15" s="2" customFormat="1" ht="22.5" customHeight="1" thickBot="1" x14ac:dyDescent="0.25">
      <c r="A55" s="92"/>
      <c r="B55" s="232"/>
      <c r="C55" s="142"/>
      <c r="D55" s="319"/>
      <c r="E55" s="77">
        <v>1</v>
      </c>
      <c r="F55" s="77" t="s">
        <v>25</v>
      </c>
      <c r="G55" s="77">
        <v>1</v>
      </c>
      <c r="H55" s="77" t="s">
        <v>25</v>
      </c>
      <c r="I55" s="77" t="s">
        <v>25</v>
      </c>
      <c r="J55" s="77" t="s">
        <v>25</v>
      </c>
      <c r="K55" s="77" t="s">
        <v>25</v>
      </c>
      <c r="L55" s="77" t="s">
        <v>25</v>
      </c>
      <c r="M55" s="77" t="s">
        <v>25</v>
      </c>
      <c r="N55" s="111" t="s">
        <v>25</v>
      </c>
      <c r="O55" s="305"/>
    </row>
    <row r="56" spans="1:15" ht="24" customHeight="1" x14ac:dyDescent="0.2">
      <c r="A56" s="238"/>
      <c r="B56" s="320" t="s">
        <v>21</v>
      </c>
      <c r="C56" s="292" t="s">
        <v>16</v>
      </c>
      <c r="D56" s="3" t="s">
        <v>7</v>
      </c>
      <c r="E56" s="5">
        <f>E57+E58</f>
        <v>36988.050000000003</v>
      </c>
      <c r="F56" s="72">
        <f>F57+F58</f>
        <v>14682.359999999999</v>
      </c>
      <c r="G56" s="72">
        <f>G57</f>
        <v>7591.1399999999994</v>
      </c>
      <c r="H56" s="265">
        <f>H57+H58</f>
        <v>6614.5</v>
      </c>
      <c r="I56" s="266"/>
      <c r="J56" s="266"/>
      <c r="K56" s="266"/>
      <c r="L56" s="267"/>
      <c r="M56" s="16">
        <f>M57+M58</f>
        <v>4300.05</v>
      </c>
      <c r="N56" s="5">
        <f>N57+N58</f>
        <v>3800</v>
      </c>
      <c r="O56" s="301"/>
    </row>
    <row r="57" spans="1:15" ht="42" customHeight="1" x14ac:dyDescent="0.2">
      <c r="A57" s="239"/>
      <c r="B57" s="316"/>
      <c r="C57" s="187"/>
      <c r="D57" s="6" t="s">
        <v>8</v>
      </c>
      <c r="E57" s="7">
        <f>SUM(F57:N57)</f>
        <v>36988.050000000003</v>
      </c>
      <c r="F57" s="70">
        <f>F12+F24</f>
        <v>14682.359999999999</v>
      </c>
      <c r="G57" s="70">
        <f>G24+G12</f>
        <v>7591.1399999999994</v>
      </c>
      <c r="H57" s="178">
        <f>H12+H24</f>
        <v>6614.5</v>
      </c>
      <c r="I57" s="179"/>
      <c r="J57" s="179"/>
      <c r="K57" s="179"/>
      <c r="L57" s="180"/>
      <c r="M57" s="7">
        <f>M12+M24</f>
        <v>4300.05</v>
      </c>
      <c r="N57" s="7">
        <f>N12+N24</f>
        <v>3800</v>
      </c>
      <c r="O57" s="302"/>
    </row>
    <row r="58" spans="1:15" ht="33" customHeight="1" x14ac:dyDescent="0.2">
      <c r="A58" s="239"/>
      <c r="B58" s="316"/>
      <c r="C58" s="187"/>
      <c r="D58" s="8" t="s">
        <v>9</v>
      </c>
      <c r="E58" s="7">
        <f>SUM(F58:N58)</f>
        <v>0</v>
      </c>
      <c r="F58" s="70">
        <f>F18</f>
        <v>0</v>
      </c>
      <c r="G58" s="70">
        <v>0</v>
      </c>
      <c r="H58" s="178">
        <f>H18</f>
        <v>0</v>
      </c>
      <c r="I58" s="179"/>
      <c r="J58" s="179"/>
      <c r="K58" s="179"/>
      <c r="L58" s="180"/>
      <c r="M58" s="9">
        <f>M18</f>
        <v>0</v>
      </c>
      <c r="N58" s="7">
        <f>N18</f>
        <v>0</v>
      </c>
      <c r="O58" s="302"/>
    </row>
    <row r="59" spans="1:15" ht="33" customHeight="1" x14ac:dyDescent="0.2">
      <c r="A59" s="239"/>
      <c r="B59" s="316"/>
      <c r="C59" s="187"/>
      <c r="D59" s="8" t="s">
        <v>10</v>
      </c>
      <c r="E59" s="7">
        <v>0</v>
      </c>
      <c r="F59" s="70">
        <v>0</v>
      </c>
      <c r="G59" s="70">
        <v>0</v>
      </c>
      <c r="H59" s="178">
        <v>0</v>
      </c>
      <c r="I59" s="179"/>
      <c r="J59" s="179"/>
      <c r="K59" s="179"/>
      <c r="L59" s="180"/>
      <c r="M59" s="9">
        <v>0</v>
      </c>
      <c r="N59" s="9">
        <v>0</v>
      </c>
      <c r="O59" s="302"/>
    </row>
    <row r="60" spans="1:15" ht="26.45" customHeight="1" thickBot="1" x14ac:dyDescent="0.25">
      <c r="A60" s="282"/>
      <c r="B60" s="321"/>
      <c r="C60" s="142"/>
      <c r="D60" s="10" t="s">
        <v>11</v>
      </c>
      <c r="E60" s="11">
        <v>0</v>
      </c>
      <c r="F60" s="71">
        <v>0</v>
      </c>
      <c r="G60" s="71">
        <v>0</v>
      </c>
      <c r="H60" s="269">
        <v>0</v>
      </c>
      <c r="I60" s="270"/>
      <c r="J60" s="270"/>
      <c r="K60" s="270"/>
      <c r="L60" s="271"/>
      <c r="M60" s="12">
        <v>0</v>
      </c>
      <c r="N60" s="11">
        <v>0</v>
      </c>
      <c r="O60" s="303"/>
    </row>
  </sheetData>
  <mergeCells count="126">
    <mergeCell ref="H60:L60"/>
    <mergeCell ref="H50:L50"/>
    <mergeCell ref="H51:L51"/>
    <mergeCell ref="H56:L56"/>
    <mergeCell ref="H59:L59"/>
    <mergeCell ref="H10:L10"/>
    <mergeCell ref="H11:L11"/>
    <mergeCell ref="H12:L12"/>
    <mergeCell ref="H13:L13"/>
    <mergeCell ref="H14:L14"/>
    <mergeCell ref="H15:L15"/>
    <mergeCell ref="H16:L16"/>
    <mergeCell ref="H17:L17"/>
    <mergeCell ref="H18:L18"/>
    <mergeCell ref="H20:H21"/>
    <mergeCell ref="I20:L20"/>
    <mergeCell ref="H23:L23"/>
    <mergeCell ref="H25:L25"/>
    <mergeCell ref="H26:L26"/>
    <mergeCell ref="H27:L27"/>
    <mergeCell ref="H29:L29"/>
    <mergeCell ref="H30:L30"/>
    <mergeCell ref="H36:L36"/>
    <mergeCell ref="H37:L37"/>
    <mergeCell ref="H43:L43"/>
    <mergeCell ref="C19:C22"/>
    <mergeCell ref="A35:A36"/>
    <mergeCell ref="C35:C36"/>
    <mergeCell ref="H24:L24"/>
    <mergeCell ref="B42:B44"/>
    <mergeCell ref="C42:C44"/>
    <mergeCell ref="H44:L44"/>
    <mergeCell ref="O16:O22"/>
    <mergeCell ref="M31:M33"/>
    <mergeCell ref="N31:N33"/>
    <mergeCell ref="I32:L32"/>
    <mergeCell ref="E38:E40"/>
    <mergeCell ref="F38:F40"/>
    <mergeCell ref="G38:G40"/>
    <mergeCell ref="H38:L38"/>
    <mergeCell ref="M38:M40"/>
    <mergeCell ref="N38:N40"/>
    <mergeCell ref="D39:D41"/>
    <mergeCell ref="H39:H40"/>
    <mergeCell ref="I39:L39"/>
    <mergeCell ref="H58:L58"/>
    <mergeCell ref="H57:L57"/>
    <mergeCell ref="A56:A60"/>
    <mergeCell ref="B56:B60"/>
    <mergeCell ref="C56:C60"/>
    <mergeCell ref="A23:A27"/>
    <mergeCell ref="B23:B27"/>
    <mergeCell ref="B35:B37"/>
    <mergeCell ref="B49:B51"/>
    <mergeCell ref="C49:C51"/>
    <mergeCell ref="B31:B34"/>
    <mergeCell ref="C31:C34"/>
    <mergeCell ref="B38:B41"/>
    <mergeCell ref="C38:C41"/>
    <mergeCell ref="B45:B48"/>
    <mergeCell ref="C45:C48"/>
    <mergeCell ref="B52:B55"/>
    <mergeCell ref="C23:C27"/>
    <mergeCell ref="E31:E33"/>
    <mergeCell ref="F31:F33"/>
    <mergeCell ref="G31:G33"/>
    <mergeCell ref="H31:L31"/>
    <mergeCell ref="D32:D34"/>
    <mergeCell ref="H32:H33"/>
    <mergeCell ref="O8:O9"/>
    <mergeCell ref="D20:D22"/>
    <mergeCell ref="E19:E21"/>
    <mergeCell ref="F19:F21"/>
    <mergeCell ref="G19:G21"/>
    <mergeCell ref="M19:M21"/>
    <mergeCell ref="N19:N21"/>
    <mergeCell ref="H19:L19"/>
    <mergeCell ref="B6:N6"/>
    <mergeCell ref="C8:C9"/>
    <mergeCell ref="D8:D9"/>
    <mergeCell ref="E8:E9"/>
    <mergeCell ref="F8:N8"/>
    <mergeCell ref="A7:N7"/>
    <mergeCell ref="A8:A9"/>
    <mergeCell ref="B8:B9"/>
    <mergeCell ref="H9:L9"/>
    <mergeCell ref="A11:A15"/>
    <mergeCell ref="B11:B15"/>
    <mergeCell ref="C11:C15"/>
    <mergeCell ref="A16:A18"/>
    <mergeCell ref="B16:B18"/>
    <mergeCell ref="C16:C18"/>
    <mergeCell ref="B19:B22"/>
    <mergeCell ref="E45:E47"/>
    <mergeCell ref="F45:F47"/>
    <mergeCell ref="G45:G47"/>
    <mergeCell ref="H45:L45"/>
    <mergeCell ref="M45:M47"/>
    <mergeCell ref="N45:N47"/>
    <mergeCell ref="D46:D48"/>
    <mergeCell ref="H46:H47"/>
    <mergeCell ref="I46:L46"/>
    <mergeCell ref="O56:O60"/>
    <mergeCell ref="O49:O55"/>
    <mergeCell ref="H49:L49"/>
    <mergeCell ref="O42:O48"/>
    <mergeCell ref="H42:L42"/>
    <mergeCell ref="A42:A44"/>
    <mergeCell ref="O35:O41"/>
    <mergeCell ref="H35:L35"/>
    <mergeCell ref="A28:A34"/>
    <mergeCell ref="B28:B30"/>
    <mergeCell ref="C28:C30"/>
    <mergeCell ref="H28:L28"/>
    <mergeCell ref="O28:O34"/>
    <mergeCell ref="A49:A52"/>
    <mergeCell ref="C52:C55"/>
    <mergeCell ref="E52:E54"/>
    <mergeCell ref="F52:F54"/>
    <mergeCell ref="G52:G54"/>
    <mergeCell ref="H52:L52"/>
    <mergeCell ref="M52:M54"/>
    <mergeCell ref="N52:N54"/>
    <mergeCell ref="D53:D55"/>
    <mergeCell ref="H53:H54"/>
    <mergeCell ref="I53:L53"/>
  </mergeCells>
  <pageMargins left="0.31496062992125984" right="0.31496062992125984" top="1.0629921259842521" bottom="0.35433070866141736" header="0.31496062992125984" footer="0.31496062992125984"/>
  <pageSetup paperSize="9" scale="91" fitToHeight="0" orientation="landscape" r:id="rId1"/>
  <rowBreaks count="2" manualBreakCount="2">
    <brk id="22" max="18" man="1"/>
    <brk id="41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078E8-EABB-44E1-84CF-8756D0F1F6CE}">
  <dimension ref="A1:Q56"/>
  <sheetViews>
    <sheetView view="pageBreakPreview" zoomScaleNormal="100" zoomScaleSheetLayoutView="100" workbookViewId="0">
      <selection activeCell="B10" sqref="B10:D10"/>
    </sheetView>
  </sheetViews>
  <sheetFormatPr defaultRowHeight="15" x14ac:dyDescent="0.25"/>
  <cols>
    <col min="1" max="3" width="9.140625" style="56"/>
    <col min="4" max="4" width="9.140625" style="56" customWidth="1"/>
    <col min="5" max="15" width="9.140625" style="56"/>
    <col min="16" max="16" width="10.85546875" style="56" bestFit="1" customWidth="1"/>
    <col min="17" max="16384" width="9.140625" style="56"/>
  </cols>
  <sheetData>
    <row r="1" spans="1:17" x14ac:dyDescent="0.25">
      <c r="N1" s="348" t="s">
        <v>105</v>
      </c>
      <c r="O1" s="348"/>
      <c r="P1" s="348"/>
      <c r="Q1" s="348"/>
    </row>
    <row r="2" spans="1:17" ht="29.25" customHeight="1" x14ac:dyDescent="0.25">
      <c r="N2" s="349" t="s">
        <v>88</v>
      </c>
      <c r="O2" s="349"/>
      <c r="P2" s="349"/>
      <c r="Q2" s="349"/>
    </row>
    <row r="3" spans="1:17" ht="23.25" customHeight="1" x14ac:dyDescent="0.25">
      <c r="N3" s="350"/>
      <c r="O3" s="350"/>
      <c r="P3" s="350"/>
      <c r="Q3" s="350"/>
    </row>
    <row r="4" spans="1:17" ht="30.2" customHeight="1" x14ac:dyDescent="0.25">
      <c r="A4" s="351" t="s">
        <v>104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</row>
    <row r="5" spans="1:17" ht="21.2" customHeight="1" x14ac:dyDescent="0.25">
      <c r="A5" s="372" t="s">
        <v>0</v>
      </c>
      <c r="B5" s="375" t="s">
        <v>103</v>
      </c>
      <c r="C5" s="376"/>
      <c r="D5" s="377"/>
      <c r="E5" s="365" t="s">
        <v>102</v>
      </c>
      <c r="F5" s="367"/>
      <c r="G5" s="375" t="s">
        <v>101</v>
      </c>
      <c r="H5" s="377"/>
      <c r="I5" s="365" t="s">
        <v>100</v>
      </c>
      <c r="J5" s="367"/>
      <c r="K5" s="365" t="s">
        <v>99</v>
      </c>
      <c r="L5" s="366"/>
      <c r="M5" s="366"/>
      <c r="N5" s="366"/>
      <c r="O5" s="367"/>
      <c r="P5" s="356" t="s">
        <v>98</v>
      </c>
      <c r="Q5" s="357"/>
    </row>
    <row r="6" spans="1:17" ht="19.5" customHeight="1" x14ac:dyDescent="0.25">
      <c r="A6" s="373"/>
      <c r="B6" s="378"/>
      <c r="C6" s="379"/>
      <c r="D6" s="380"/>
      <c r="E6" s="384"/>
      <c r="F6" s="385"/>
      <c r="G6" s="378"/>
      <c r="H6" s="380"/>
      <c r="I6" s="384"/>
      <c r="J6" s="385"/>
      <c r="K6" s="368"/>
      <c r="L6" s="369"/>
      <c r="M6" s="369"/>
      <c r="N6" s="369"/>
      <c r="O6" s="370"/>
      <c r="P6" s="358"/>
      <c r="Q6" s="359"/>
    </row>
    <row r="7" spans="1:17" ht="21.2" customHeight="1" x14ac:dyDescent="0.25">
      <c r="A7" s="374"/>
      <c r="B7" s="381"/>
      <c r="C7" s="382"/>
      <c r="D7" s="383"/>
      <c r="E7" s="368"/>
      <c r="F7" s="370"/>
      <c r="G7" s="381"/>
      <c r="H7" s="383"/>
      <c r="I7" s="368"/>
      <c r="J7" s="370"/>
      <c r="K7" s="64" t="s">
        <v>82</v>
      </c>
      <c r="L7" s="64" t="s">
        <v>81</v>
      </c>
      <c r="M7" s="64" t="s">
        <v>28</v>
      </c>
      <c r="N7" s="64" t="s">
        <v>29</v>
      </c>
      <c r="O7" s="64" t="s">
        <v>30</v>
      </c>
      <c r="P7" s="360"/>
      <c r="Q7" s="361"/>
    </row>
    <row r="8" spans="1:17" x14ac:dyDescent="0.25">
      <c r="A8" s="65">
        <v>1</v>
      </c>
      <c r="B8" s="362">
        <v>2</v>
      </c>
      <c r="C8" s="364"/>
      <c r="D8" s="363"/>
      <c r="E8" s="362">
        <v>3</v>
      </c>
      <c r="F8" s="363"/>
      <c r="G8" s="362">
        <v>4</v>
      </c>
      <c r="H8" s="363"/>
      <c r="I8" s="362">
        <v>5</v>
      </c>
      <c r="J8" s="363"/>
      <c r="K8" s="63">
        <v>6</v>
      </c>
      <c r="L8" s="64">
        <v>7</v>
      </c>
      <c r="M8" s="64">
        <v>8</v>
      </c>
      <c r="N8" s="64">
        <v>9</v>
      </c>
      <c r="O8" s="64">
        <v>10</v>
      </c>
      <c r="P8" s="362">
        <v>11</v>
      </c>
      <c r="Q8" s="363"/>
    </row>
    <row r="9" spans="1:17" ht="18" customHeight="1" x14ac:dyDescent="0.25">
      <c r="A9" s="62">
        <v>1</v>
      </c>
      <c r="B9" s="342" t="s">
        <v>114</v>
      </c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4"/>
    </row>
    <row r="10" spans="1:17" ht="94.5" customHeight="1" x14ac:dyDescent="0.25">
      <c r="A10" s="62" t="s">
        <v>12</v>
      </c>
      <c r="B10" s="345" t="s">
        <v>115</v>
      </c>
      <c r="C10" s="346"/>
      <c r="D10" s="347"/>
      <c r="E10" s="342" t="s">
        <v>96</v>
      </c>
      <c r="F10" s="344"/>
      <c r="G10" s="342" t="s">
        <v>97</v>
      </c>
      <c r="H10" s="344"/>
      <c r="I10" s="342">
        <v>0</v>
      </c>
      <c r="J10" s="344"/>
      <c r="K10" s="62" t="s">
        <v>25</v>
      </c>
      <c r="L10" s="62" t="s">
        <v>25</v>
      </c>
      <c r="M10" s="62" t="s">
        <v>25</v>
      </c>
      <c r="N10" s="62" t="s">
        <v>25</v>
      </c>
      <c r="O10" s="62" t="s">
        <v>25</v>
      </c>
      <c r="P10" s="336" t="s">
        <v>116</v>
      </c>
      <c r="Q10" s="337"/>
    </row>
    <row r="11" spans="1:17" ht="107.25" customHeight="1" x14ac:dyDescent="0.25">
      <c r="A11" s="62" t="s">
        <v>52</v>
      </c>
      <c r="B11" s="345" t="s">
        <v>117</v>
      </c>
      <c r="C11" s="346"/>
      <c r="D11" s="347"/>
      <c r="E11" s="342" t="s">
        <v>186</v>
      </c>
      <c r="F11" s="344"/>
      <c r="G11" s="342" t="s">
        <v>119</v>
      </c>
      <c r="H11" s="344"/>
      <c r="I11" s="342">
        <v>0</v>
      </c>
      <c r="J11" s="344"/>
      <c r="K11" s="62" t="s">
        <v>25</v>
      </c>
      <c r="L11" s="62" t="s">
        <v>25</v>
      </c>
      <c r="M11" s="62" t="s">
        <v>25</v>
      </c>
      <c r="N11" s="62" t="s">
        <v>25</v>
      </c>
      <c r="O11" s="62" t="s">
        <v>25</v>
      </c>
      <c r="P11" s="336" t="s">
        <v>187</v>
      </c>
      <c r="Q11" s="337"/>
    </row>
    <row r="12" spans="1:17" ht="61.5" customHeight="1" x14ac:dyDescent="0.25">
      <c r="A12" s="62" t="s">
        <v>46</v>
      </c>
      <c r="B12" s="371" t="s">
        <v>120</v>
      </c>
      <c r="C12" s="371"/>
      <c r="D12" s="371"/>
      <c r="E12" s="341" t="s">
        <v>118</v>
      </c>
      <c r="F12" s="341"/>
      <c r="G12" s="341" t="s">
        <v>121</v>
      </c>
      <c r="H12" s="341"/>
      <c r="I12" s="342">
        <v>0</v>
      </c>
      <c r="J12" s="344"/>
      <c r="K12" s="62" t="s">
        <v>25</v>
      </c>
      <c r="L12" s="62" t="s">
        <v>25</v>
      </c>
      <c r="M12" s="62" t="s">
        <v>25</v>
      </c>
      <c r="N12" s="62" t="s">
        <v>25</v>
      </c>
      <c r="O12" s="62" t="s">
        <v>25</v>
      </c>
      <c r="P12" s="336" t="s">
        <v>122</v>
      </c>
      <c r="Q12" s="337"/>
    </row>
    <row r="13" spans="1:17" ht="61.5" customHeight="1" x14ac:dyDescent="0.25">
      <c r="A13" s="62" t="s">
        <v>108</v>
      </c>
      <c r="B13" s="341" t="s">
        <v>123</v>
      </c>
      <c r="C13" s="341"/>
      <c r="D13" s="341"/>
      <c r="E13" s="341" t="s">
        <v>96</v>
      </c>
      <c r="F13" s="341"/>
      <c r="G13" s="341" t="s">
        <v>121</v>
      </c>
      <c r="H13" s="341"/>
      <c r="I13" s="341">
        <v>0</v>
      </c>
      <c r="J13" s="341"/>
      <c r="K13" s="62">
        <v>1</v>
      </c>
      <c r="L13" s="62">
        <v>1</v>
      </c>
      <c r="M13" s="62">
        <v>1</v>
      </c>
      <c r="N13" s="62">
        <v>1</v>
      </c>
      <c r="O13" s="62">
        <v>1</v>
      </c>
      <c r="P13" s="336" t="s">
        <v>124</v>
      </c>
      <c r="Q13" s="337"/>
    </row>
    <row r="14" spans="1:17" ht="61.5" customHeight="1" x14ac:dyDescent="0.25">
      <c r="A14" s="62" t="s">
        <v>107</v>
      </c>
      <c r="B14" s="341" t="s">
        <v>125</v>
      </c>
      <c r="C14" s="341"/>
      <c r="D14" s="341"/>
      <c r="E14" s="341" t="s">
        <v>96</v>
      </c>
      <c r="F14" s="341"/>
      <c r="G14" s="341" t="s">
        <v>121</v>
      </c>
      <c r="H14" s="341"/>
      <c r="I14" s="341">
        <v>0</v>
      </c>
      <c r="J14" s="341"/>
      <c r="K14" s="62" t="s">
        <v>25</v>
      </c>
      <c r="L14" s="62" t="s">
        <v>25</v>
      </c>
      <c r="M14" s="62" t="s">
        <v>25</v>
      </c>
      <c r="N14" s="62" t="s">
        <v>25</v>
      </c>
      <c r="O14" s="62" t="s">
        <v>25</v>
      </c>
      <c r="P14" s="336" t="s">
        <v>126</v>
      </c>
      <c r="Q14" s="337"/>
    </row>
    <row r="15" spans="1:17" ht="18" customHeight="1" x14ac:dyDescent="0.25">
      <c r="A15" s="62">
        <v>2</v>
      </c>
      <c r="B15" s="342" t="s">
        <v>127</v>
      </c>
      <c r="C15" s="343"/>
      <c r="D15" s="343"/>
      <c r="E15" s="343"/>
      <c r="F15" s="343"/>
      <c r="G15" s="343"/>
      <c r="H15" s="343"/>
      <c r="I15" s="343"/>
      <c r="J15" s="343"/>
      <c r="K15" s="343"/>
      <c r="L15" s="343"/>
      <c r="M15" s="343"/>
      <c r="N15" s="343"/>
      <c r="O15" s="343"/>
      <c r="P15" s="343"/>
      <c r="Q15" s="344"/>
    </row>
    <row r="16" spans="1:17" ht="81" customHeight="1" x14ac:dyDescent="0.25">
      <c r="A16" s="62" t="s">
        <v>17</v>
      </c>
      <c r="B16" s="345" t="s">
        <v>129</v>
      </c>
      <c r="C16" s="346"/>
      <c r="D16" s="347"/>
      <c r="E16" s="342" t="s">
        <v>130</v>
      </c>
      <c r="F16" s="344"/>
      <c r="G16" s="342" t="s">
        <v>97</v>
      </c>
      <c r="H16" s="344"/>
      <c r="I16" s="342">
        <v>0</v>
      </c>
      <c r="J16" s="344"/>
      <c r="K16" s="62">
        <v>100</v>
      </c>
      <c r="L16" s="62">
        <v>100</v>
      </c>
      <c r="M16" s="62">
        <v>100</v>
      </c>
      <c r="N16" s="62">
        <v>100</v>
      </c>
      <c r="O16" s="62">
        <v>100</v>
      </c>
      <c r="P16" s="336" t="s">
        <v>131</v>
      </c>
      <c r="Q16" s="337"/>
    </row>
    <row r="17" spans="1:17" x14ac:dyDescent="0.25">
      <c r="A17" s="64">
        <v>3</v>
      </c>
      <c r="B17" s="338" t="s">
        <v>132</v>
      </c>
      <c r="C17" s="339"/>
      <c r="D17" s="339"/>
      <c r="E17" s="339"/>
      <c r="F17" s="339"/>
      <c r="G17" s="339"/>
      <c r="H17" s="339"/>
      <c r="I17" s="339"/>
      <c r="J17" s="339"/>
      <c r="K17" s="339"/>
      <c r="L17" s="339"/>
      <c r="M17" s="339"/>
      <c r="N17" s="339"/>
      <c r="O17" s="339"/>
      <c r="P17" s="339"/>
      <c r="Q17" s="340"/>
    </row>
    <row r="18" spans="1:17" ht="63" customHeight="1" x14ac:dyDescent="0.25">
      <c r="A18" s="62" t="s">
        <v>128</v>
      </c>
      <c r="B18" s="345" t="s">
        <v>134</v>
      </c>
      <c r="C18" s="346"/>
      <c r="D18" s="347"/>
      <c r="E18" s="342" t="s">
        <v>96</v>
      </c>
      <c r="F18" s="344"/>
      <c r="G18" s="341" t="s">
        <v>176</v>
      </c>
      <c r="H18" s="341"/>
      <c r="I18" s="354">
        <v>0</v>
      </c>
      <c r="J18" s="355"/>
      <c r="K18" s="63">
        <v>100</v>
      </c>
      <c r="L18" s="62">
        <v>100</v>
      </c>
      <c r="M18" s="62">
        <v>100</v>
      </c>
      <c r="N18" s="62">
        <v>100</v>
      </c>
      <c r="O18" s="62">
        <v>100</v>
      </c>
      <c r="P18" s="336" t="s">
        <v>188</v>
      </c>
      <c r="Q18" s="337"/>
    </row>
    <row r="19" spans="1:17" x14ac:dyDescent="0.25">
      <c r="B19" s="353"/>
      <c r="C19" s="353"/>
      <c r="D19" s="353"/>
      <c r="E19" s="353"/>
      <c r="F19" s="353"/>
      <c r="G19" s="353"/>
      <c r="H19" s="353"/>
    </row>
    <row r="20" spans="1:17" x14ac:dyDescent="0.25">
      <c r="B20" s="353"/>
      <c r="C20" s="353"/>
      <c r="D20" s="353"/>
      <c r="E20" s="353"/>
      <c r="F20" s="353"/>
      <c r="G20" s="353"/>
      <c r="H20" s="353"/>
    </row>
    <row r="21" spans="1:17" x14ac:dyDescent="0.25">
      <c r="B21" s="353"/>
      <c r="C21" s="353"/>
      <c r="D21" s="353"/>
      <c r="E21" s="353"/>
      <c r="F21" s="353"/>
      <c r="G21" s="353"/>
      <c r="H21" s="353"/>
    </row>
    <row r="22" spans="1:17" x14ac:dyDescent="0.25">
      <c r="B22" s="353"/>
      <c r="C22" s="353"/>
      <c r="D22" s="353"/>
      <c r="E22" s="353"/>
      <c r="F22" s="353"/>
      <c r="G22" s="353"/>
      <c r="H22" s="353"/>
    </row>
    <row r="23" spans="1:17" x14ac:dyDescent="0.25">
      <c r="B23" s="353"/>
      <c r="C23" s="353"/>
      <c r="D23" s="353"/>
      <c r="E23" s="353"/>
      <c r="F23" s="353"/>
      <c r="G23" s="353"/>
      <c r="H23" s="353"/>
    </row>
    <row r="24" spans="1:17" x14ac:dyDescent="0.25">
      <c r="B24" s="353"/>
      <c r="C24" s="353"/>
      <c r="D24" s="353"/>
      <c r="E24" s="353"/>
      <c r="F24" s="353"/>
      <c r="G24" s="353"/>
      <c r="H24" s="353"/>
    </row>
    <row r="25" spans="1:17" x14ac:dyDescent="0.25">
      <c r="B25" s="353"/>
      <c r="C25" s="353"/>
      <c r="D25" s="353"/>
      <c r="E25" s="353"/>
      <c r="F25" s="353"/>
      <c r="G25" s="353"/>
      <c r="H25" s="353"/>
    </row>
    <row r="26" spans="1:17" x14ac:dyDescent="0.25">
      <c r="B26" s="353"/>
      <c r="C26" s="353"/>
      <c r="D26" s="353"/>
      <c r="E26" s="353"/>
      <c r="F26" s="353"/>
      <c r="G26" s="353"/>
      <c r="H26" s="353"/>
    </row>
    <row r="27" spans="1:17" x14ac:dyDescent="0.25">
      <c r="B27" s="353"/>
      <c r="C27" s="353"/>
      <c r="D27" s="353"/>
      <c r="E27" s="353"/>
      <c r="F27" s="353"/>
      <c r="G27" s="353"/>
      <c r="H27" s="353"/>
    </row>
    <row r="28" spans="1:17" x14ac:dyDescent="0.25">
      <c r="B28" s="353"/>
      <c r="C28" s="353"/>
      <c r="D28" s="353"/>
      <c r="E28" s="353"/>
      <c r="F28" s="353"/>
      <c r="G28" s="353"/>
      <c r="H28" s="353"/>
    </row>
    <row r="29" spans="1:17" x14ac:dyDescent="0.25">
      <c r="B29" s="353"/>
      <c r="C29" s="353"/>
      <c r="D29" s="353"/>
      <c r="E29" s="353"/>
      <c r="F29" s="353"/>
      <c r="G29" s="353"/>
      <c r="H29" s="353"/>
    </row>
    <row r="30" spans="1:17" x14ac:dyDescent="0.25">
      <c r="B30" s="353"/>
      <c r="C30" s="353"/>
      <c r="D30" s="353"/>
      <c r="E30" s="353"/>
      <c r="F30" s="353"/>
      <c r="G30" s="353"/>
      <c r="H30" s="353"/>
    </row>
    <row r="32" spans="1:17" ht="24" customHeight="1" x14ac:dyDescent="0.25"/>
    <row r="33" ht="7.5" customHeight="1" x14ac:dyDescent="0.25"/>
    <row r="56" ht="26.45" customHeight="1" x14ac:dyDescent="0.25"/>
  </sheetData>
  <mergeCells count="90">
    <mergeCell ref="G30:H30"/>
    <mergeCell ref="E30:F30"/>
    <mergeCell ref="E23:F23"/>
    <mergeCell ref="E24:F24"/>
    <mergeCell ref="E25:F25"/>
    <mergeCell ref="G28:H28"/>
    <mergeCell ref="B30:D30"/>
    <mergeCell ref="E8:F8"/>
    <mergeCell ref="E12:F12"/>
    <mergeCell ref="B24:D24"/>
    <mergeCell ref="B25:D25"/>
    <mergeCell ref="B26:D26"/>
    <mergeCell ref="E19:F19"/>
    <mergeCell ref="E20:F20"/>
    <mergeCell ref="B22:D22"/>
    <mergeCell ref="E26:F26"/>
    <mergeCell ref="E27:F27"/>
    <mergeCell ref="E28:F28"/>
    <mergeCell ref="E29:F29"/>
    <mergeCell ref="B21:D21"/>
    <mergeCell ref="B23:D23"/>
    <mergeCell ref="E21:F21"/>
    <mergeCell ref="B29:D29"/>
    <mergeCell ref="B27:D27"/>
    <mergeCell ref="B19:D19"/>
    <mergeCell ref="B20:D20"/>
    <mergeCell ref="G25:H25"/>
    <mergeCell ref="G26:H26"/>
    <mergeCell ref="G27:H27"/>
    <mergeCell ref="G23:H23"/>
    <mergeCell ref="G24:H24"/>
    <mergeCell ref="G29:H29"/>
    <mergeCell ref="E22:F22"/>
    <mergeCell ref="G21:H21"/>
    <mergeCell ref="G22:H22"/>
    <mergeCell ref="G19:H19"/>
    <mergeCell ref="G20:H20"/>
    <mergeCell ref="I18:J18"/>
    <mergeCell ref="P18:Q18"/>
    <mergeCell ref="P5:Q7"/>
    <mergeCell ref="I8:J8"/>
    <mergeCell ref="P8:Q8"/>
    <mergeCell ref="K5:O6"/>
    <mergeCell ref="B9:Q9"/>
    <mergeCell ref="G10:H10"/>
    <mergeCell ref="G11:H11"/>
    <mergeCell ref="B12:D12"/>
    <mergeCell ref="I12:J12"/>
    <mergeCell ref="B5:D7"/>
    <mergeCell ref="E5:F7"/>
    <mergeCell ref="G5:H7"/>
    <mergeCell ref="I5:J7"/>
    <mergeCell ref="I10:J10"/>
    <mergeCell ref="B28:D28"/>
    <mergeCell ref="E18:F18"/>
    <mergeCell ref="G18:H18"/>
    <mergeCell ref="G12:H12"/>
    <mergeCell ref="B18:D18"/>
    <mergeCell ref="I14:J14"/>
    <mergeCell ref="N1:Q1"/>
    <mergeCell ref="N2:Q2"/>
    <mergeCell ref="N3:Q3"/>
    <mergeCell ref="A4:Q4"/>
    <mergeCell ref="G8:H8"/>
    <mergeCell ref="B8:D8"/>
    <mergeCell ref="B10:D10"/>
    <mergeCell ref="B11:D11"/>
    <mergeCell ref="E10:F10"/>
    <mergeCell ref="E11:F11"/>
    <mergeCell ref="A5:A7"/>
    <mergeCell ref="I11:J11"/>
    <mergeCell ref="P10:Q10"/>
    <mergeCell ref="P11:Q11"/>
    <mergeCell ref="P12:Q12"/>
    <mergeCell ref="P14:Q14"/>
    <mergeCell ref="B17:Q17"/>
    <mergeCell ref="B13:D13"/>
    <mergeCell ref="E13:F13"/>
    <mergeCell ref="G13:H13"/>
    <mergeCell ref="I13:J13"/>
    <mergeCell ref="P13:Q13"/>
    <mergeCell ref="B15:Q15"/>
    <mergeCell ref="B16:D16"/>
    <mergeCell ref="E16:F16"/>
    <mergeCell ref="G16:H16"/>
    <mergeCell ref="I16:J16"/>
    <mergeCell ref="P16:Q16"/>
    <mergeCell ref="B14:D14"/>
    <mergeCell ref="E14:F14"/>
    <mergeCell ref="G14:H14"/>
  </mergeCells>
  <pageMargins left="0.70866141732283461" right="0.70866141732283461" top="0.74803149606299213" bottom="0.74803149606299213" header="0.51181102362204722" footer="0.51181102362204722"/>
  <pageSetup paperSize="9" scale="67" orientation="landscape" r:id="rId1"/>
  <rowBreaks count="2" manualBreakCount="2">
    <brk id="18" max="16" man="1"/>
    <brk id="32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8AA7-730A-496E-A2D3-EE931B2C920B}">
  <dimension ref="A1:S17"/>
  <sheetViews>
    <sheetView view="pageBreakPreview" zoomScale="60" zoomScaleNormal="70" workbookViewId="0">
      <selection activeCell="G17" sqref="G17:H17"/>
    </sheetView>
  </sheetViews>
  <sheetFormatPr defaultRowHeight="15" x14ac:dyDescent="0.25"/>
  <cols>
    <col min="1" max="15" width="9.140625" style="56"/>
    <col min="16" max="16" width="30.28515625" style="56" customWidth="1"/>
    <col min="17" max="18" width="9.140625" style="56"/>
    <col min="19" max="19" width="21.5703125" style="56" customWidth="1"/>
    <col min="20" max="16384" width="9.140625" style="56"/>
  </cols>
  <sheetData>
    <row r="1" spans="1:19" x14ac:dyDescent="0.25">
      <c r="M1" s="348" t="s">
        <v>180</v>
      </c>
      <c r="N1" s="348"/>
      <c r="O1" s="348"/>
      <c r="P1" s="348"/>
    </row>
    <row r="2" spans="1:19" ht="15" customHeight="1" x14ac:dyDescent="0.25">
      <c r="M2" s="349" t="s">
        <v>88</v>
      </c>
      <c r="N2" s="349"/>
      <c r="O2" s="349"/>
      <c r="P2" s="349"/>
    </row>
    <row r="3" spans="1:19" ht="15" customHeight="1" x14ac:dyDescent="0.25">
      <c r="M3" s="66" t="s">
        <v>94</v>
      </c>
      <c r="N3" s="66"/>
      <c r="O3" s="66"/>
      <c r="P3" s="66"/>
    </row>
    <row r="4" spans="1:19" ht="21.75" customHeight="1" x14ac:dyDescent="0.25">
      <c r="M4" s="395"/>
      <c r="N4" s="395"/>
      <c r="O4" s="395"/>
      <c r="P4" s="395"/>
    </row>
    <row r="5" spans="1:19" ht="42" customHeight="1" x14ac:dyDescent="0.25">
      <c r="A5" s="400" t="s">
        <v>113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0"/>
      <c r="R5" s="400"/>
      <c r="S5" s="400"/>
    </row>
    <row r="6" spans="1:19" ht="45" x14ac:dyDescent="0.25">
      <c r="A6" s="60" t="s">
        <v>112</v>
      </c>
      <c r="B6" s="396" t="s">
        <v>111</v>
      </c>
      <c r="C6" s="396"/>
      <c r="D6" s="396"/>
      <c r="E6" s="396"/>
      <c r="F6" s="396"/>
      <c r="G6" s="396" t="s">
        <v>110</v>
      </c>
      <c r="H6" s="396"/>
      <c r="I6" s="397" t="s">
        <v>109</v>
      </c>
      <c r="J6" s="398"/>
      <c r="K6" s="398"/>
      <c r="L6" s="398"/>
      <c r="M6" s="398"/>
      <c r="N6" s="398"/>
      <c r="O6" s="398"/>
      <c r="P6" s="399"/>
      <c r="Q6" s="401" t="s">
        <v>135</v>
      </c>
      <c r="R6" s="402"/>
      <c r="S6" s="67" t="s">
        <v>136</v>
      </c>
    </row>
    <row r="7" spans="1:19" x14ac:dyDescent="0.25">
      <c r="A7" s="67">
        <v>1</v>
      </c>
      <c r="B7" s="389">
        <v>2</v>
      </c>
      <c r="C7" s="403"/>
      <c r="D7" s="403"/>
      <c r="E7" s="403"/>
      <c r="F7" s="391"/>
      <c r="G7" s="389">
        <v>3</v>
      </c>
      <c r="H7" s="391"/>
      <c r="I7" s="389">
        <v>4</v>
      </c>
      <c r="J7" s="403"/>
      <c r="K7" s="403"/>
      <c r="L7" s="403"/>
      <c r="M7" s="403"/>
      <c r="N7" s="403"/>
      <c r="O7" s="403"/>
      <c r="P7" s="391"/>
      <c r="Q7" s="338">
        <v>5</v>
      </c>
      <c r="R7" s="340"/>
      <c r="S7" s="68">
        <v>6</v>
      </c>
    </row>
    <row r="8" spans="1:19" ht="18.75" customHeight="1" x14ac:dyDescent="0.25">
      <c r="A8" s="386" t="s">
        <v>114</v>
      </c>
      <c r="B8" s="387"/>
      <c r="C8" s="387"/>
      <c r="D8" s="387"/>
      <c r="E8" s="387"/>
      <c r="F8" s="387"/>
      <c r="G8" s="387"/>
      <c r="H8" s="387"/>
      <c r="I8" s="387"/>
      <c r="J8" s="387"/>
      <c r="K8" s="387"/>
      <c r="L8" s="387"/>
      <c r="M8" s="387"/>
      <c r="N8" s="387"/>
      <c r="O8" s="387"/>
      <c r="P8" s="387"/>
      <c r="Q8" s="387"/>
      <c r="R8" s="387"/>
      <c r="S8" s="388"/>
    </row>
    <row r="9" spans="1:19" ht="103.5" customHeight="1" x14ac:dyDescent="0.25">
      <c r="A9" s="67" t="s">
        <v>17</v>
      </c>
      <c r="B9" s="386" t="s">
        <v>115</v>
      </c>
      <c r="C9" s="387"/>
      <c r="D9" s="387"/>
      <c r="E9" s="387"/>
      <c r="F9" s="388"/>
      <c r="G9" s="389" t="s">
        <v>97</v>
      </c>
      <c r="H9" s="391"/>
      <c r="I9" s="386" t="s">
        <v>139</v>
      </c>
      <c r="J9" s="387"/>
      <c r="K9" s="387"/>
      <c r="L9" s="387"/>
      <c r="M9" s="387"/>
      <c r="N9" s="387"/>
      <c r="O9" s="387"/>
      <c r="P9" s="388"/>
      <c r="Q9" s="389" t="s">
        <v>140</v>
      </c>
      <c r="R9" s="391"/>
      <c r="S9" s="67" t="s">
        <v>141</v>
      </c>
    </row>
    <row r="10" spans="1:19" ht="203.25" customHeight="1" x14ac:dyDescent="0.25">
      <c r="A10" s="67" t="s">
        <v>69</v>
      </c>
      <c r="B10" s="386" t="s">
        <v>138</v>
      </c>
      <c r="C10" s="387"/>
      <c r="D10" s="387"/>
      <c r="E10" s="387"/>
      <c r="F10" s="388"/>
      <c r="G10" s="389" t="s">
        <v>146</v>
      </c>
      <c r="H10" s="391"/>
      <c r="I10" s="386" t="s">
        <v>143</v>
      </c>
      <c r="J10" s="387"/>
      <c r="K10" s="387"/>
      <c r="L10" s="387"/>
      <c r="M10" s="387"/>
      <c r="N10" s="387"/>
      <c r="O10" s="387"/>
      <c r="P10" s="388"/>
      <c r="Q10" s="389" t="s">
        <v>140</v>
      </c>
      <c r="R10" s="391"/>
      <c r="S10" s="67" t="s">
        <v>142</v>
      </c>
    </row>
    <row r="11" spans="1:19" ht="85.5" customHeight="1" x14ac:dyDescent="0.25">
      <c r="A11" s="67" t="s">
        <v>66</v>
      </c>
      <c r="B11" s="386" t="s">
        <v>144</v>
      </c>
      <c r="C11" s="387"/>
      <c r="D11" s="387"/>
      <c r="E11" s="387"/>
      <c r="F11" s="388"/>
      <c r="G11" s="389" t="s">
        <v>146</v>
      </c>
      <c r="H11" s="391"/>
      <c r="I11" s="386" t="s">
        <v>147</v>
      </c>
      <c r="J11" s="387"/>
      <c r="K11" s="387"/>
      <c r="L11" s="387"/>
      <c r="M11" s="387"/>
      <c r="N11" s="387"/>
      <c r="O11" s="387"/>
      <c r="P11" s="388"/>
      <c r="Q11" s="389" t="s">
        <v>140</v>
      </c>
      <c r="R11" s="391"/>
      <c r="S11" s="67" t="s">
        <v>150</v>
      </c>
    </row>
    <row r="12" spans="1:19" ht="75" customHeight="1" x14ac:dyDescent="0.25">
      <c r="A12" s="67" t="s">
        <v>63</v>
      </c>
      <c r="B12" s="386" t="s">
        <v>123</v>
      </c>
      <c r="C12" s="387"/>
      <c r="D12" s="387"/>
      <c r="E12" s="387"/>
      <c r="F12" s="388"/>
      <c r="G12" s="389" t="s">
        <v>146</v>
      </c>
      <c r="H12" s="391"/>
      <c r="I12" s="386" t="s">
        <v>148</v>
      </c>
      <c r="J12" s="387"/>
      <c r="K12" s="387"/>
      <c r="L12" s="387"/>
      <c r="M12" s="387"/>
      <c r="N12" s="387"/>
      <c r="O12" s="387"/>
      <c r="P12" s="388"/>
      <c r="Q12" s="389" t="s">
        <v>140</v>
      </c>
      <c r="R12" s="391"/>
      <c r="S12" s="67" t="s">
        <v>137</v>
      </c>
    </row>
    <row r="13" spans="1:19" ht="64.5" customHeight="1" x14ac:dyDescent="0.25">
      <c r="A13" s="67" t="s">
        <v>106</v>
      </c>
      <c r="B13" s="386" t="s">
        <v>145</v>
      </c>
      <c r="C13" s="387"/>
      <c r="D13" s="387"/>
      <c r="E13" s="387"/>
      <c r="F13" s="388"/>
      <c r="G13" s="389" t="s">
        <v>146</v>
      </c>
      <c r="H13" s="391"/>
      <c r="I13" s="386" t="s">
        <v>149</v>
      </c>
      <c r="J13" s="387"/>
      <c r="K13" s="387"/>
      <c r="L13" s="387"/>
      <c r="M13" s="387"/>
      <c r="N13" s="387"/>
      <c r="O13" s="387"/>
      <c r="P13" s="388"/>
      <c r="Q13" s="389" t="s">
        <v>140</v>
      </c>
      <c r="R13" s="391"/>
      <c r="S13" s="67" t="s">
        <v>137</v>
      </c>
    </row>
    <row r="14" spans="1:19" ht="14.25" customHeight="1" x14ac:dyDescent="0.25">
      <c r="A14" s="392" t="s">
        <v>127</v>
      </c>
      <c r="B14" s="393"/>
      <c r="C14" s="393"/>
      <c r="D14" s="393"/>
      <c r="E14" s="393"/>
      <c r="F14" s="393"/>
      <c r="G14" s="393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4"/>
    </row>
    <row r="15" spans="1:19" ht="134.25" customHeight="1" x14ac:dyDescent="0.25">
      <c r="A15" s="67" t="s">
        <v>128</v>
      </c>
      <c r="B15" s="386" t="s">
        <v>189</v>
      </c>
      <c r="C15" s="387"/>
      <c r="D15" s="387"/>
      <c r="E15" s="387"/>
      <c r="F15" s="388"/>
      <c r="G15" s="389" t="s">
        <v>97</v>
      </c>
      <c r="H15" s="390"/>
      <c r="I15" s="386" t="s">
        <v>196</v>
      </c>
      <c r="J15" s="387"/>
      <c r="K15" s="387"/>
      <c r="L15" s="387"/>
      <c r="M15" s="387"/>
      <c r="N15" s="387"/>
      <c r="O15" s="387"/>
      <c r="P15" s="388"/>
      <c r="Q15" s="389" t="s">
        <v>151</v>
      </c>
      <c r="R15" s="391"/>
      <c r="S15" s="67" t="s">
        <v>142</v>
      </c>
    </row>
    <row r="16" spans="1:19" ht="15" customHeight="1" x14ac:dyDescent="0.25">
      <c r="A16" s="392" t="s">
        <v>132</v>
      </c>
      <c r="B16" s="393"/>
      <c r="C16" s="393"/>
      <c r="D16" s="393"/>
      <c r="E16" s="393"/>
      <c r="F16" s="393"/>
      <c r="G16" s="393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4"/>
    </row>
    <row r="17" spans="1:19" ht="94.5" customHeight="1" x14ac:dyDescent="0.25">
      <c r="A17" s="67" t="s">
        <v>133</v>
      </c>
      <c r="B17" s="386" t="s">
        <v>134</v>
      </c>
      <c r="C17" s="387"/>
      <c r="D17" s="387"/>
      <c r="E17" s="387"/>
      <c r="F17" s="388"/>
      <c r="G17" s="389" t="s">
        <v>97</v>
      </c>
      <c r="H17" s="390"/>
      <c r="I17" s="386" t="s">
        <v>153</v>
      </c>
      <c r="J17" s="387"/>
      <c r="K17" s="387"/>
      <c r="L17" s="387"/>
      <c r="M17" s="387"/>
      <c r="N17" s="387"/>
      <c r="O17" s="387"/>
      <c r="P17" s="388"/>
      <c r="Q17" s="389" t="s">
        <v>140</v>
      </c>
      <c r="R17" s="391"/>
      <c r="S17" s="67" t="s">
        <v>152</v>
      </c>
    </row>
  </sheetData>
  <mergeCells count="43">
    <mergeCell ref="A8:S8"/>
    <mergeCell ref="I15:P15"/>
    <mergeCell ref="Q7:R7"/>
    <mergeCell ref="B7:F7"/>
    <mergeCell ref="G7:H7"/>
    <mergeCell ref="I7:P7"/>
    <mergeCell ref="Q15:R15"/>
    <mergeCell ref="Q10:R10"/>
    <mergeCell ref="Q11:R11"/>
    <mergeCell ref="Q12:R12"/>
    <mergeCell ref="Q13:R13"/>
    <mergeCell ref="B13:F13"/>
    <mergeCell ref="G13:H13"/>
    <mergeCell ref="I13:P13"/>
    <mergeCell ref="M1:P1"/>
    <mergeCell ref="M2:P2"/>
    <mergeCell ref="M4:P4"/>
    <mergeCell ref="B6:F6"/>
    <mergeCell ref="G6:H6"/>
    <mergeCell ref="I6:P6"/>
    <mergeCell ref="A5:S5"/>
    <mergeCell ref="Q6:R6"/>
    <mergeCell ref="Q17:R17"/>
    <mergeCell ref="A14:S14"/>
    <mergeCell ref="A16:S16"/>
    <mergeCell ref="B9:F9"/>
    <mergeCell ref="G9:H9"/>
    <mergeCell ref="I9:P9"/>
    <mergeCell ref="B12:F12"/>
    <mergeCell ref="G12:H12"/>
    <mergeCell ref="I12:P12"/>
    <mergeCell ref="B10:F10"/>
    <mergeCell ref="G10:H10"/>
    <mergeCell ref="I10:P10"/>
    <mergeCell ref="B11:F11"/>
    <mergeCell ref="G11:H11"/>
    <mergeCell ref="I11:P11"/>
    <mergeCell ref="Q9:R9"/>
    <mergeCell ref="B17:F17"/>
    <mergeCell ref="G17:H17"/>
    <mergeCell ref="I17:P17"/>
    <mergeCell ref="B15:F15"/>
    <mergeCell ref="G15:H15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rowBreaks count="1" manualBreakCount="1">
    <brk id="1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1C8E1-CB81-4730-AF69-D849C4EB16FC}">
  <dimension ref="A1:S20"/>
  <sheetViews>
    <sheetView view="pageBreakPreview" zoomScale="60" zoomScaleNormal="70" workbookViewId="0">
      <selection activeCell="A13" sqref="A13:S13"/>
    </sheetView>
  </sheetViews>
  <sheetFormatPr defaultRowHeight="15" x14ac:dyDescent="0.25"/>
  <cols>
    <col min="1" max="17" width="9.140625" style="56"/>
    <col min="18" max="18" width="12.7109375" style="56" customWidth="1"/>
    <col min="19" max="19" width="35.42578125" style="56" customWidth="1"/>
    <col min="20" max="16384" width="9.140625" style="56"/>
  </cols>
  <sheetData>
    <row r="1" spans="1:19" x14ac:dyDescent="0.25">
      <c r="M1" s="348" t="s">
        <v>181</v>
      </c>
      <c r="N1" s="348"/>
      <c r="O1" s="348"/>
      <c r="P1" s="348"/>
    </row>
    <row r="2" spans="1:19" ht="15" customHeight="1" x14ac:dyDescent="0.25">
      <c r="M2" s="349" t="s">
        <v>88</v>
      </c>
      <c r="N2" s="349"/>
      <c r="O2" s="349"/>
      <c r="P2" s="349"/>
    </row>
    <row r="3" spans="1:19" ht="21.75" customHeight="1" x14ac:dyDescent="0.25">
      <c r="M3" s="66" t="s">
        <v>94</v>
      </c>
      <c r="N3" s="66"/>
      <c r="O3" s="66"/>
      <c r="P3" s="66"/>
    </row>
    <row r="4" spans="1:19" ht="21.75" customHeight="1" x14ac:dyDescent="0.25">
      <c r="M4" s="66"/>
      <c r="N4" s="66"/>
      <c r="O4" s="66"/>
      <c r="P4" s="66"/>
    </row>
    <row r="5" spans="1:19" ht="42" customHeight="1" x14ac:dyDescent="0.25">
      <c r="A5" s="400" t="s">
        <v>154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0"/>
      <c r="R5" s="400"/>
      <c r="S5" s="400"/>
    </row>
    <row r="6" spans="1:19" ht="45" customHeight="1" x14ac:dyDescent="0.25">
      <c r="A6" s="60" t="s">
        <v>112</v>
      </c>
      <c r="B6" s="342" t="s">
        <v>1</v>
      </c>
      <c r="C6" s="343"/>
      <c r="D6" s="343"/>
      <c r="E6" s="343"/>
      <c r="F6" s="343"/>
      <c r="G6" s="343"/>
      <c r="H6" s="344"/>
      <c r="I6" s="342" t="s">
        <v>155</v>
      </c>
      <c r="J6" s="343"/>
      <c r="K6" s="343"/>
      <c r="L6" s="343"/>
      <c r="M6" s="343"/>
      <c r="N6" s="343"/>
      <c r="O6" s="343"/>
      <c r="P6" s="344"/>
      <c r="Q6" s="354" t="s">
        <v>156</v>
      </c>
      <c r="R6" s="355"/>
      <c r="S6" s="62" t="s">
        <v>157</v>
      </c>
    </row>
    <row r="7" spans="1:19" ht="18.75" customHeight="1" x14ac:dyDescent="0.25">
      <c r="A7" s="397" t="s">
        <v>114</v>
      </c>
      <c r="B7" s="398"/>
      <c r="C7" s="398"/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  <c r="P7" s="398"/>
      <c r="Q7" s="398"/>
      <c r="R7" s="398"/>
      <c r="S7" s="399"/>
    </row>
    <row r="8" spans="1:19" ht="57.75" customHeight="1" x14ac:dyDescent="0.25">
      <c r="A8" s="62" t="s">
        <v>12</v>
      </c>
      <c r="B8" s="342" t="s">
        <v>54</v>
      </c>
      <c r="C8" s="343"/>
      <c r="D8" s="343"/>
      <c r="E8" s="343"/>
      <c r="F8" s="343"/>
      <c r="G8" s="343"/>
      <c r="H8" s="344"/>
      <c r="I8" s="342" t="s">
        <v>53</v>
      </c>
      <c r="J8" s="343"/>
      <c r="K8" s="343"/>
      <c r="L8" s="343"/>
      <c r="M8" s="343"/>
      <c r="N8" s="343"/>
      <c r="O8" s="343"/>
      <c r="P8" s="344"/>
      <c r="Q8" s="342" t="s">
        <v>158</v>
      </c>
      <c r="R8" s="344"/>
      <c r="S8" s="62" t="s">
        <v>159</v>
      </c>
    </row>
    <row r="9" spans="1:19" ht="61.5" customHeight="1" x14ac:dyDescent="0.25">
      <c r="A9" s="404" t="s">
        <v>46</v>
      </c>
      <c r="B9" s="375" t="s">
        <v>51</v>
      </c>
      <c r="C9" s="376"/>
      <c r="D9" s="376"/>
      <c r="E9" s="376"/>
      <c r="F9" s="376"/>
      <c r="G9" s="376"/>
      <c r="H9" s="377"/>
      <c r="I9" s="342" t="s">
        <v>190</v>
      </c>
      <c r="J9" s="343"/>
      <c r="K9" s="343"/>
      <c r="L9" s="343"/>
      <c r="M9" s="343"/>
      <c r="N9" s="343"/>
      <c r="O9" s="343"/>
      <c r="P9" s="344"/>
      <c r="Q9" s="375" t="s">
        <v>158</v>
      </c>
      <c r="R9" s="377"/>
      <c r="S9" s="62" t="s">
        <v>193</v>
      </c>
    </row>
    <row r="10" spans="1:19" ht="95.25" customHeight="1" x14ac:dyDescent="0.25">
      <c r="A10" s="405"/>
      <c r="B10" s="381"/>
      <c r="C10" s="382"/>
      <c r="D10" s="382"/>
      <c r="E10" s="382"/>
      <c r="F10" s="382"/>
      <c r="G10" s="382"/>
      <c r="H10" s="383"/>
      <c r="I10" s="342" t="s">
        <v>191</v>
      </c>
      <c r="J10" s="343"/>
      <c r="K10" s="343"/>
      <c r="L10" s="343"/>
      <c r="M10" s="343"/>
      <c r="N10" s="343"/>
      <c r="O10" s="343"/>
      <c r="P10" s="344"/>
      <c r="Q10" s="381"/>
      <c r="R10" s="383"/>
      <c r="S10" s="62" t="s">
        <v>192</v>
      </c>
    </row>
    <row r="11" spans="1:19" ht="157.5" customHeight="1" x14ac:dyDescent="0.25">
      <c r="A11" s="62" t="s">
        <v>108</v>
      </c>
      <c r="B11" s="342" t="s">
        <v>45</v>
      </c>
      <c r="C11" s="343"/>
      <c r="D11" s="343"/>
      <c r="E11" s="343"/>
      <c r="F11" s="343"/>
      <c r="G11" s="343"/>
      <c r="H11" s="344"/>
      <c r="I11" s="342" t="s">
        <v>44</v>
      </c>
      <c r="J11" s="343"/>
      <c r="K11" s="343"/>
      <c r="L11" s="343"/>
      <c r="M11" s="343"/>
      <c r="N11" s="343"/>
      <c r="O11" s="343"/>
      <c r="P11" s="344"/>
      <c r="Q11" s="342" t="s">
        <v>158</v>
      </c>
      <c r="R11" s="344"/>
      <c r="S11" s="62" t="s">
        <v>160</v>
      </c>
    </row>
    <row r="12" spans="1:19" ht="89.25" customHeight="1" x14ac:dyDescent="0.25">
      <c r="A12" s="62" t="s">
        <v>107</v>
      </c>
      <c r="B12" s="342" t="s">
        <v>41</v>
      </c>
      <c r="C12" s="343"/>
      <c r="D12" s="343"/>
      <c r="E12" s="343"/>
      <c r="F12" s="343"/>
      <c r="G12" s="343"/>
      <c r="H12" s="344"/>
      <c r="I12" s="342" t="s">
        <v>162</v>
      </c>
      <c r="J12" s="343"/>
      <c r="K12" s="343"/>
      <c r="L12" s="343"/>
      <c r="M12" s="343"/>
      <c r="N12" s="343"/>
      <c r="O12" s="343"/>
      <c r="P12" s="344"/>
      <c r="Q12" s="342" t="s">
        <v>161</v>
      </c>
      <c r="R12" s="344"/>
      <c r="S12" s="62" t="s">
        <v>163</v>
      </c>
    </row>
    <row r="13" spans="1:19" s="69" customFormat="1" ht="14.25" customHeight="1" x14ac:dyDescent="0.25">
      <c r="A13" s="342" t="s">
        <v>127</v>
      </c>
      <c r="B13" s="343"/>
      <c r="C13" s="343"/>
      <c r="D13" s="343"/>
      <c r="E13" s="343"/>
      <c r="F13" s="343"/>
      <c r="G13" s="343"/>
      <c r="H13" s="343"/>
      <c r="I13" s="343"/>
      <c r="J13" s="343"/>
      <c r="K13" s="343"/>
      <c r="L13" s="343"/>
      <c r="M13" s="343"/>
      <c r="N13" s="343"/>
      <c r="O13" s="343"/>
      <c r="P13" s="343"/>
      <c r="Q13" s="343"/>
      <c r="R13" s="343"/>
      <c r="S13" s="344"/>
    </row>
    <row r="14" spans="1:19" ht="156.75" customHeight="1" x14ac:dyDescent="0.25">
      <c r="A14" s="62" t="s">
        <v>17</v>
      </c>
      <c r="B14" s="342" t="s">
        <v>32</v>
      </c>
      <c r="C14" s="343"/>
      <c r="D14" s="343"/>
      <c r="E14" s="343"/>
      <c r="F14" s="343"/>
      <c r="G14" s="343"/>
      <c r="H14" s="344"/>
      <c r="I14" s="342" t="s">
        <v>167</v>
      </c>
      <c r="J14" s="343"/>
      <c r="K14" s="343"/>
      <c r="L14" s="343"/>
      <c r="M14" s="343"/>
      <c r="N14" s="343"/>
      <c r="O14" s="343"/>
      <c r="P14" s="344"/>
      <c r="Q14" s="342" t="s">
        <v>168</v>
      </c>
      <c r="R14" s="344"/>
      <c r="S14" s="62" t="s">
        <v>169</v>
      </c>
    </row>
    <row r="15" spans="1:19" ht="89.25" customHeight="1" x14ac:dyDescent="0.25">
      <c r="A15" s="62" t="s">
        <v>69</v>
      </c>
      <c r="B15" s="342" t="s">
        <v>170</v>
      </c>
      <c r="C15" s="343"/>
      <c r="D15" s="343"/>
      <c r="E15" s="343"/>
      <c r="F15" s="343"/>
      <c r="G15" s="343"/>
      <c r="H15" s="344"/>
      <c r="I15" s="342" t="s">
        <v>39</v>
      </c>
      <c r="J15" s="343"/>
      <c r="K15" s="343"/>
      <c r="L15" s="343"/>
      <c r="M15" s="343"/>
      <c r="N15" s="343"/>
      <c r="O15" s="343"/>
      <c r="P15" s="344"/>
      <c r="Q15" s="342" t="s">
        <v>158</v>
      </c>
      <c r="R15" s="344"/>
      <c r="S15" s="62" t="s">
        <v>171</v>
      </c>
    </row>
    <row r="16" spans="1:19" ht="15" customHeight="1" x14ac:dyDescent="0.25">
      <c r="A16" s="342" t="s">
        <v>132</v>
      </c>
      <c r="B16" s="343"/>
      <c r="C16" s="343"/>
      <c r="D16" s="343"/>
      <c r="E16" s="343"/>
      <c r="F16" s="343"/>
      <c r="G16" s="343"/>
      <c r="H16" s="343"/>
      <c r="I16" s="343"/>
      <c r="J16" s="343"/>
      <c r="K16" s="343"/>
      <c r="L16" s="343"/>
      <c r="M16" s="343"/>
      <c r="N16" s="343"/>
      <c r="O16" s="343"/>
      <c r="P16" s="343"/>
      <c r="Q16" s="343"/>
      <c r="R16" s="343"/>
      <c r="S16" s="344"/>
    </row>
    <row r="17" spans="1:19" ht="89.25" customHeight="1" x14ac:dyDescent="0.25">
      <c r="A17" s="62" t="s">
        <v>128</v>
      </c>
      <c r="B17" s="342" t="s">
        <v>172</v>
      </c>
      <c r="C17" s="343"/>
      <c r="D17" s="343"/>
      <c r="E17" s="343"/>
      <c r="F17" s="343"/>
      <c r="G17" s="343"/>
      <c r="H17" s="344"/>
      <c r="I17" s="342" t="s">
        <v>72</v>
      </c>
      <c r="J17" s="343"/>
      <c r="K17" s="343"/>
      <c r="L17" s="343"/>
      <c r="M17" s="343"/>
      <c r="N17" s="343"/>
      <c r="O17" s="343"/>
      <c r="P17" s="344"/>
      <c r="Q17" s="342" t="s">
        <v>158</v>
      </c>
      <c r="R17" s="344"/>
      <c r="S17" s="62" t="s">
        <v>179</v>
      </c>
    </row>
    <row r="18" spans="1:19" ht="89.25" customHeight="1" x14ac:dyDescent="0.25">
      <c r="A18" s="62" t="s">
        <v>164</v>
      </c>
      <c r="B18" s="342" t="s">
        <v>173</v>
      </c>
      <c r="C18" s="343"/>
      <c r="D18" s="343"/>
      <c r="E18" s="343"/>
      <c r="F18" s="343"/>
      <c r="G18" s="343"/>
      <c r="H18" s="344"/>
      <c r="I18" s="342" t="s">
        <v>70</v>
      </c>
      <c r="J18" s="343"/>
      <c r="K18" s="343"/>
      <c r="L18" s="343"/>
      <c r="M18" s="343"/>
      <c r="N18" s="343"/>
      <c r="O18" s="343"/>
      <c r="P18" s="344"/>
      <c r="Q18" s="342" t="s">
        <v>158</v>
      </c>
      <c r="R18" s="344"/>
      <c r="S18" s="62" t="s">
        <v>178</v>
      </c>
    </row>
    <row r="19" spans="1:19" ht="171.75" customHeight="1" x14ac:dyDescent="0.25">
      <c r="A19" s="62" t="s">
        <v>165</v>
      </c>
      <c r="B19" s="342" t="s">
        <v>68</v>
      </c>
      <c r="C19" s="343"/>
      <c r="D19" s="343"/>
      <c r="E19" s="343"/>
      <c r="F19" s="343"/>
      <c r="G19" s="343"/>
      <c r="H19" s="344"/>
      <c r="I19" s="342" t="s">
        <v>67</v>
      </c>
      <c r="J19" s="343"/>
      <c r="K19" s="343"/>
      <c r="L19" s="343"/>
      <c r="M19" s="343"/>
      <c r="N19" s="343"/>
      <c r="O19" s="343"/>
      <c r="P19" s="344"/>
      <c r="Q19" s="342" t="s">
        <v>176</v>
      </c>
      <c r="R19" s="344"/>
      <c r="S19" s="62" t="s">
        <v>177</v>
      </c>
    </row>
    <row r="20" spans="1:19" ht="89.25" customHeight="1" x14ac:dyDescent="0.25">
      <c r="A20" s="62" t="s">
        <v>166</v>
      </c>
      <c r="B20" s="342" t="s">
        <v>62</v>
      </c>
      <c r="C20" s="343"/>
      <c r="D20" s="343"/>
      <c r="E20" s="343"/>
      <c r="F20" s="343"/>
      <c r="G20" s="343"/>
      <c r="H20" s="344"/>
      <c r="I20" s="342" t="s">
        <v>174</v>
      </c>
      <c r="J20" s="343"/>
      <c r="K20" s="343"/>
      <c r="L20" s="343"/>
      <c r="M20" s="343"/>
      <c r="N20" s="343"/>
      <c r="O20" s="343"/>
      <c r="P20" s="344"/>
      <c r="Q20" s="342" t="s">
        <v>158</v>
      </c>
      <c r="R20" s="344"/>
      <c r="S20" s="62" t="s">
        <v>175</v>
      </c>
    </row>
  </sheetData>
  <mergeCells count="41">
    <mergeCell ref="M1:P1"/>
    <mergeCell ref="M2:P2"/>
    <mergeCell ref="A5:S5"/>
    <mergeCell ref="I6:P6"/>
    <mergeCell ref="Q6:R6"/>
    <mergeCell ref="I9:P9"/>
    <mergeCell ref="B6:H6"/>
    <mergeCell ref="Q15:R15"/>
    <mergeCell ref="A7:S7"/>
    <mergeCell ref="I8:P8"/>
    <mergeCell ref="Q8:R8"/>
    <mergeCell ref="B8:H8"/>
    <mergeCell ref="A9:A10"/>
    <mergeCell ref="B9:H10"/>
    <mergeCell ref="I10:P10"/>
    <mergeCell ref="Q9:R10"/>
    <mergeCell ref="A13:S13"/>
    <mergeCell ref="Q12:R12"/>
    <mergeCell ref="B14:H14"/>
    <mergeCell ref="B20:H20"/>
    <mergeCell ref="I20:P20"/>
    <mergeCell ref="Q20:R20"/>
    <mergeCell ref="B15:H15"/>
    <mergeCell ref="I15:P15"/>
    <mergeCell ref="B18:H18"/>
    <mergeCell ref="I18:P18"/>
    <mergeCell ref="Q18:R18"/>
    <mergeCell ref="B19:H19"/>
    <mergeCell ref="I19:P19"/>
    <mergeCell ref="Q19:R19"/>
    <mergeCell ref="B17:H17"/>
    <mergeCell ref="I17:P17"/>
    <mergeCell ref="Q17:R17"/>
    <mergeCell ref="A16:S16"/>
    <mergeCell ref="I14:P14"/>
    <mergeCell ref="Q14:R14"/>
    <mergeCell ref="B12:H12"/>
    <mergeCell ref="I12:P12"/>
    <mergeCell ref="B11:H11"/>
    <mergeCell ref="I11:P11"/>
    <mergeCell ref="Q11:R11"/>
  </mergeCells>
  <pageMargins left="0.70866141732283472" right="0.70866141732283472" top="0.74803149606299213" bottom="0.74803149606299213" header="0.31496062992125984" footer="0.31496062992125984"/>
  <pageSetup paperSize="9" scale="37" orientation="portrait" r:id="rId1"/>
  <rowBreaks count="1" manualBreakCount="1">
    <brk id="20" max="19" man="1"/>
  </rowBreaks>
  <colBreaks count="1" manualBreakCount="1">
    <brk id="19" max="1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D6338-BA67-4A7D-AA87-0C8981FC7E21}">
  <sheetPr>
    <pageSetUpPr fitToPage="1"/>
  </sheetPr>
  <dimension ref="B1:P27"/>
  <sheetViews>
    <sheetView tabSelected="1" view="pageBreakPreview" zoomScale="80" zoomScaleNormal="80" zoomScaleSheetLayoutView="80" workbookViewId="0">
      <selection activeCell="M4" sqref="M4"/>
    </sheetView>
  </sheetViews>
  <sheetFormatPr defaultRowHeight="15" x14ac:dyDescent="0.25"/>
  <cols>
    <col min="1" max="1" width="4.140625" style="406" customWidth="1"/>
    <col min="2" max="2" width="9" style="406" customWidth="1"/>
    <col min="3" max="3" width="23.85546875" style="406" customWidth="1"/>
    <col min="4" max="4" width="15" style="406" customWidth="1"/>
    <col min="5" max="5" width="10.28515625" style="406" customWidth="1"/>
    <col min="6" max="6" width="16.140625" style="406" customWidth="1"/>
    <col min="7" max="7" width="17.5703125" style="406" customWidth="1"/>
    <col min="8" max="8" width="20.28515625" style="406" customWidth="1"/>
    <col min="9" max="9" width="19.5703125" style="406" customWidth="1"/>
    <col min="10" max="13" width="9.85546875" style="406" customWidth="1"/>
    <col min="14" max="14" width="12.7109375" style="406" customWidth="1"/>
    <col min="15" max="15" width="13" style="406" hidden="1" customWidth="1"/>
    <col min="16" max="16" width="13.140625" style="406" hidden="1" customWidth="1"/>
    <col min="17" max="16384" width="9.140625" style="406"/>
  </cols>
  <sheetData>
    <row r="1" spans="2:16" ht="15.75" x14ac:dyDescent="0.25">
      <c r="L1" s="461"/>
      <c r="M1" s="460"/>
      <c r="N1" s="460"/>
      <c r="O1" s="460"/>
      <c r="P1" s="460"/>
    </row>
    <row r="2" spans="2:16" ht="16.5" x14ac:dyDescent="0.25">
      <c r="I2" s="457" t="s">
        <v>222</v>
      </c>
      <c r="J2" s="457"/>
      <c r="K2" s="457"/>
      <c r="L2" s="459"/>
      <c r="M2" s="458"/>
      <c r="N2" s="451"/>
      <c r="O2" s="451"/>
      <c r="P2" s="451"/>
    </row>
    <row r="3" spans="2:16" ht="18" customHeight="1" x14ac:dyDescent="0.25">
      <c r="B3" s="455"/>
      <c r="C3" s="455"/>
      <c r="D3" s="455"/>
      <c r="E3" s="454"/>
      <c r="F3" s="454"/>
      <c r="G3" s="454"/>
      <c r="H3" s="454"/>
      <c r="I3" s="457" t="s">
        <v>219</v>
      </c>
      <c r="J3" s="457"/>
      <c r="K3" s="457"/>
      <c r="L3" s="456"/>
      <c r="M3" s="451"/>
      <c r="N3" s="451"/>
      <c r="O3" s="451"/>
      <c r="P3" s="451"/>
    </row>
    <row r="4" spans="2:16" ht="15" customHeight="1" x14ac:dyDescent="0.25">
      <c r="B4" s="455"/>
      <c r="C4" s="455"/>
      <c r="D4" s="455"/>
      <c r="E4" s="454"/>
      <c r="F4" s="454"/>
      <c r="G4" s="454"/>
      <c r="H4" s="454"/>
      <c r="I4" s="457" t="s">
        <v>24</v>
      </c>
      <c r="J4" s="457"/>
      <c r="K4" s="457"/>
      <c r="L4" s="456"/>
      <c r="M4" s="451"/>
      <c r="N4" s="451"/>
      <c r="O4" s="451"/>
      <c r="P4" s="451"/>
    </row>
    <row r="5" spans="2:16" ht="15.6" customHeight="1" x14ac:dyDescent="0.25">
      <c r="B5" s="455"/>
      <c r="C5" s="455"/>
      <c r="D5" s="455"/>
      <c r="E5" s="454"/>
      <c r="F5" s="454"/>
      <c r="G5" s="454"/>
      <c r="H5" s="454"/>
      <c r="I5" s="453"/>
      <c r="J5" s="453"/>
      <c r="K5" s="452"/>
      <c r="L5" s="452"/>
      <c r="M5" s="452"/>
      <c r="N5" s="452"/>
      <c r="O5" s="451"/>
      <c r="P5" s="451"/>
    </row>
    <row r="6" spans="2:16" ht="15.6" customHeight="1" x14ac:dyDescent="0.25">
      <c r="B6" s="450" t="s">
        <v>218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450"/>
    </row>
    <row r="7" spans="2:16" ht="15.6" customHeight="1" x14ac:dyDescent="0.25">
      <c r="B7" s="450" t="s">
        <v>217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450"/>
    </row>
    <row r="8" spans="2:16" ht="15.6" customHeight="1" x14ac:dyDescent="0.25">
      <c r="B8" s="450" t="s">
        <v>216</v>
      </c>
      <c r="C8" s="450"/>
      <c r="D8" s="450"/>
      <c r="E8" s="450"/>
      <c r="F8" s="450"/>
      <c r="G8" s="450"/>
      <c r="H8" s="450"/>
      <c r="I8" s="450"/>
      <c r="J8" s="450"/>
      <c r="K8" s="450"/>
      <c r="L8" s="450"/>
      <c r="M8" s="450"/>
      <c r="N8" s="450"/>
      <c r="O8" s="450"/>
      <c r="P8" s="450"/>
    </row>
    <row r="9" spans="2:16" ht="15.6" customHeight="1" x14ac:dyDescent="0.25">
      <c r="B9" s="450" t="s">
        <v>215</v>
      </c>
      <c r="C9" s="450"/>
      <c r="D9" s="450"/>
      <c r="E9" s="450"/>
      <c r="F9" s="450"/>
      <c r="G9" s="450"/>
      <c r="H9" s="450"/>
      <c r="I9" s="450"/>
      <c r="J9" s="450"/>
      <c r="K9" s="450"/>
      <c r="L9" s="450"/>
      <c r="M9" s="450"/>
      <c r="N9" s="450"/>
      <c r="O9" s="450"/>
      <c r="P9" s="450"/>
    </row>
    <row r="10" spans="2:16" ht="15.6" customHeight="1" x14ac:dyDescent="0.25">
      <c r="B10" s="450" t="s">
        <v>214</v>
      </c>
      <c r="C10" s="450"/>
      <c r="D10" s="450"/>
      <c r="E10" s="450"/>
      <c r="F10" s="450"/>
      <c r="G10" s="450"/>
      <c r="H10" s="450"/>
      <c r="I10" s="450"/>
      <c r="J10" s="450"/>
      <c r="K10" s="450"/>
      <c r="L10" s="450"/>
      <c r="M10" s="450"/>
      <c r="N10" s="450"/>
      <c r="O10" s="450"/>
      <c r="P10" s="450"/>
    </row>
    <row r="11" spans="2:16" ht="15.75" x14ac:dyDescent="0.25">
      <c r="B11" s="449"/>
      <c r="C11" s="449"/>
      <c r="D11" s="449"/>
      <c r="E11" s="448"/>
      <c r="F11" s="448"/>
      <c r="G11" s="448"/>
      <c r="H11" s="448"/>
      <c r="I11" s="448"/>
      <c r="J11" s="448"/>
      <c r="K11" s="448"/>
      <c r="L11" s="448"/>
      <c r="M11" s="448"/>
    </row>
    <row r="12" spans="2:16" ht="22.9" customHeight="1" x14ac:dyDescent="0.25">
      <c r="B12" s="438" t="s">
        <v>213</v>
      </c>
      <c r="C12" s="438" t="s">
        <v>212</v>
      </c>
      <c r="D12" s="438" t="s">
        <v>211</v>
      </c>
      <c r="E12" s="438" t="s">
        <v>210</v>
      </c>
      <c r="F12" s="438" t="s">
        <v>209</v>
      </c>
      <c r="G12" s="438" t="s">
        <v>208</v>
      </c>
      <c r="H12" s="438" t="s">
        <v>207</v>
      </c>
      <c r="I12" s="447" t="s">
        <v>206</v>
      </c>
      <c r="J12" s="446"/>
      <c r="K12" s="446"/>
      <c r="L12" s="446"/>
      <c r="M12" s="446"/>
      <c r="N12" s="438" t="s">
        <v>205</v>
      </c>
      <c r="O12" s="443"/>
      <c r="P12" s="443"/>
    </row>
    <row r="13" spans="2:16" ht="138.19999999999999" customHeight="1" x14ac:dyDescent="0.25">
      <c r="B13" s="431"/>
      <c r="C13" s="445"/>
      <c r="D13" s="431"/>
      <c r="E13" s="431"/>
      <c r="F13" s="431"/>
      <c r="G13" s="431"/>
      <c r="H13" s="431"/>
      <c r="I13" s="443" t="s">
        <v>26</v>
      </c>
      <c r="J13" s="443">
        <v>2023</v>
      </c>
      <c r="K13" s="443">
        <v>2024</v>
      </c>
      <c r="L13" s="443">
        <v>2025</v>
      </c>
      <c r="M13" s="444">
        <v>2026</v>
      </c>
      <c r="N13" s="431"/>
      <c r="O13" s="443"/>
      <c r="P13" s="443"/>
    </row>
    <row r="14" spans="2:16" ht="14.45" customHeight="1" x14ac:dyDescent="0.25">
      <c r="B14" s="443">
        <v>1</v>
      </c>
      <c r="C14" s="443">
        <v>2</v>
      </c>
      <c r="D14" s="443">
        <v>3</v>
      </c>
      <c r="E14" s="443">
        <v>4</v>
      </c>
      <c r="F14" s="443">
        <v>5</v>
      </c>
      <c r="G14" s="443">
        <v>6</v>
      </c>
      <c r="H14" s="443">
        <v>7</v>
      </c>
      <c r="I14" s="443">
        <v>8</v>
      </c>
      <c r="J14" s="443">
        <v>9</v>
      </c>
      <c r="K14" s="443">
        <v>10</v>
      </c>
      <c r="L14" s="443">
        <v>11</v>
      </c>
      <c r="M14" s="443">
        <v>12</v>
      </c>
      <c r="N14" s="443">
        <v>13</v>
      </c>
      <c r="O14" s="443"/>
      <c r="P14" s="443"/>
    </row>
    <row r="15" spans="2:16" ht="14.45" customHeight="1" x14ac:dyDescent="0.25">
      <c r="B15" s="440" t="s">
        <v>204</v>
      </c>
      <c r="C15" s="439" t="s">
        <v>221</v>
      </c>
      <c r="D15" s="438" t="s">
        <v>199</v>
      </c>
      <c r="E15" s="439"/>
      <c r="F15" s="438" t="s">
        <v>202</v>
      </c>
      <c r="G15" s="437">
        <v>0</v>
      </c>
      <c r="H15" s="413" t="s">
        <v>7</v>
      </c>
      <c r="I15" s="412">
        <f>SUM(L15+M15)</f>
        <v>43924</v>
      </c>
      <c r="J15" s="412">
        <f>SUM(J16:J17)</f>
        <v>0</v>
      </c>
      <c r="K15" s="412">
        <f>SUM(K16:K17)</f>
        <v>0</v>
      </c>
      <c r="L15" s="412">
        <f>SUM(L16:L17)</f>
        <v>3595</v>
      </c>
      <c r="M15" s="412">
        <f>SUM(M16:M17)</f>
        <v>40329</v>
      </c>
      <c r="N15" s="411"/>
      <c r="O15" s="411"/>
      <c r="P15" s="411"/>
    </row>
    <row r="16" spans="2:16" ht="29.25" customHeight="1" x14ac:dyDescent="0.25">
      <c r="B16" s="436"/>
      <c r="C16" s="435"/>
      <c r="D16" s="434"/>
      <c r="E16" s="435"/>
      <c r="F16" s="434"/>
      <c r="G16" s="442"/>
      <c r="H16" s="430" t="s">
        <v>80</v>
      </c>
      <c r="I16" s="412">
        <f>SUM(L16+M16)</f>
        <v>34303</v>
      </c>
      <c r="J16" s="412">
        <v>0</v>
      </c>
      <c r="K16" s="412">
        <v>0</v>
      </c>
      <c r="L16" s="429">
        <v>2807</v>
      </c>
      <c r="M16" s="429">
        <v>31496</v>
      </c>
      <c r="N16" s="411"/>
      <c r="O16" s="411"/>
      <c r="P16" s="411"/>
    </row>
    <row r="17" spans="2:16" ht="39.200000000000003" customHeight="1" x14ac:dyDescent="0.25">
      <c r="B17" s="433"/>
      <c r="C17" s="432"/>
      <c r="D17" s="431"/>
      <c r="E17" s="432"/>
      <c r="F17" s="431"/>
      <c r="G17" s="441"/>
      <c r="H17" s="430" t="s">
        <v>13</v>
      </c>
      <c r="I17" s="412">
        <f>SUM(L17+M17)</f>
        <v>9621</v>
      </c>
      <c r="J17" s="412">
        <v>0</v>
      </c>
      <c r="K17" s="412">
        <v>0</v>
      </c>
      <c r="L17" s="429">
        <v>788</v>
      </c>
      <c r="M17" s="429">
        <v>8833</v>
      </c>
      <c r="N17" s="411"/>
      <c r="O17" s="411"/>
      <c r="P17" s="411"/>
    </row>
    <row r="18" spans="2:16" ht="25.5" customHeight="1" x14ac:dyDescent="0.25">
      <c r="B18" s="440" t="s">
        <v>203</v>
      </c>
      <c r="C18" s="439" t="s">
        <v>220</v>
      </c>
      <c r="D18" s="438" t="s">
        <v>199</v>
      </c>
      <c r="E18" s="439"/>
      <c r="F18" s="438" t="s">
        <v>202</v>
      </c>
      <c r="G18" s="437">
        <v>0</v>
      </c>
      <c r="H18" s="413" t="s">
        <v>7</v>
      </c>
      <c r="I18" s="412">
        <f>SUM(L18+M18)</f>
        <v>38136.74</v>
      </c>
      <c r="J18" s="412">
        <v>0</v>
      </c>
      <c r="K18" s="412">
        <v>0</v>
      </c>
      <c r="L18" s="412">
        <f>SUM(L19:L20)</f>
        <v>3115.29</v>
      </c>
      <c r="M18" s="412">
        <f>SUM(M19:M20)</f>
        <v>35021.449999999997</v>
      </c>
      <c r="N18" s="411"/>
      <c r="O18" s="411"/>
      <c r="P18" s="411"/>
    </row>
    <row r="19" spans="2:16" ht="39.200000000000003" customHeight="1" x14ac:dyDescent="0.25">
      <c r="B19" s="436"/>
      <c r="C19" s="435"/>
      <c r="D19" s="434"/>
      <c r="E19" s="435"/>
      <c r="F19" s="434"/>
      <c r="G19" s="434"/>
      <c r="H19" s="430" t="s">
        <v>80</v>
      </c>
      <c r="I19" s="412">
        <f>SUM(L19+M19)</f>
        <v>29784.79</v>
      </c>
      <c r="J19" s="412">
        <v>0</v>
      </c>
      <c r="K19" s="412">
        <v>0</v>
      </c>
      <c r="L19" s="429">
        <v>2433.04</v>
      </c>
      <c r="M19" s="429">
        <v>27351.75</v>
      </c>
      <c r="N19" s="411"/>
      <c r="O19" s="411"/>
      <c r="P19" s="411"/>
    </row>
    <row r="20" spans="2:16" ht="39.200000000000003" customHeight="1" x14ac:dyDescent="0.25">
      <c r="B20" s="433"/>
      <c r="C20" s="432"/>
      <c r="D20" s="431"/>
      <c r="E20" s="432"/>
      <c r="F20" s="431"/>
      <c r="G20" s="431"/>
      <c r="H20" s="430" t="s">
        <v>13</v>
      </c>
      <c r="I20" s="412">
        <f>SUM(L20+M20)</f>
        <v>8351.9500000000007</v>
      </c>
      <c r="J20" s="412">
        <v>0</v>
      </c>
      <c r="K20" s="412">
        <v>0</v>
      </c>
      <c r="L20" s="429">
        <v>682.25</v>
      </c>
      <c r="M20" s="429">
        <v>7669.7</v>
      </c>
      <c r="N20" s="411"/>
      <c r="O20" s="411"/>
      <c r="P20" s="411"/>
    </row>
    <row r="21" spans="2:16" ht="14.45" customHeight="1" x14ac:dyDescent="0.25">
      <c r="B21" s="440" t="s">
        <v>201</v>
      </c>
      <c r="C21" s="439" t="s">
        <v>200</v>
      </c>
      <c r="D21" s="438" t="s">
        <v>199</v>
      </c>
      <c r="E21" s="439"/>
      <c r="F21" s="438">
        <v>2023</v>
      </c>
      <c r="G21" s="437">
        <v>0</v>
      </c>
      <c r="H21" s="413" t="s">
        <v>7</v>
      </c>
      <c r="I21" s="412">
        <f>SUM(L21+M21+J21)</f>
        <v>53265.69</v>
      </c>
      <c r="J21" s="412">
        <f>SUM(J22:J23)</f>
        <v>53265.69</v>
      </c>
      <c r="K21" s="412">
        <f>SUM(K22:K23)</f>
        <v>0</v>
      </c>
      <c r="L21" s="412">
        <f>SUM(L22:L23)</f>
        <v>0</v>
      </c>
      <c r="M21" s="412">
        <f>SUM(M22:M23)</f>
        <v>0</v>
      </c>
      <c r="N21" s="411"/>
      <c r="O21" s="411"/>
      <c r="P21" s="411"/>
    </row>
    <row r="22" spans="2:16" ht="28.5" customHeight="1" x14ac:dyDescent="0.25">
      <c r="B22" s="436"/>
      <c r="C22" s="435"/>
      <c r="D22" s="434"/>
      <c r="E22" s="435"/>
      <c r="F22" s="434"/>
      <c r="G22" s="434"/>
      <c r="H22" s="430" t="s">
        <v>80</v>
      </c>
      <c r="I22" s="412">
        <f>SUM(L22+M22+J22)</f>
        <v>41845.050000000003</v>
      </c>
      <c r="J22" s="412">
        <v>41845.050000000003</v>
      </c>
      <c r="K22" s="412">
        <v>0</v>
      </c>
      <c r="L22" s="429">
        <v>0</v>
      </c>
      <c r="M22" s="429">
        <v>0</v>
      </c>
      <c r="N22" s="411"/>
      <c r="O22" s="411"/>
      <c r="P22" s="411"/>
    </row>
    <row r="23" spans="2:16" ht="54.75" customHeight="1" x14ac:dyDescent="0.25">
      <c r="B23" s="433"/>
      <c r="C23" s="432"/>
      <c r="D23" s="431"/>
      <c r="E23" s="432"/>
      <c r="F23" s="431"/>
      <c r="G23" s="431"/>
      <c r="H23" s="430" t="s">
        <v>13</v>
      </c>
      <c r="I23" s="412">
        <f>SUM(L23+M23+J23)</f>
        <v>11420.64</v>
      </c>
      <c r="J23" s="412">
        <v>11420.64</v>
      </c>
      <c r="K23" s="412">
        <v>0</v>
      </c>
      <c r="L23" s="429">
        <v>0</v>
      </c>
      <c r="M23" s="429">
        <v>0</v>
      </c>
      <c r="N23" s="411"/>
      <c r="O23" s="411"/>
      <c r="P23" s="411"/>
    </row>
    <row r="24" spans="2:16" ht="21.2" customHeight="1" x14ac:dyDescent="0.25">
      <c r="B24" s="428" t="s">
        <v>198</v>
      </c>
      <c r="C24" s="427"/>
      <c r="D24" s="427"/>
      <c r="E24" s="426"/>
      <c r="F24" s="425"/>
      <c r="G24" s="424"/>
      <c r="H24" s="413" t="s">
        <v>7</v>
      </c>
      <c r="I24" s="412">
        <f>SUM(L24+M24+J24)</f>
        <v>135326.43</v>
      </c>
      <c r="J24" s="412">
        <f>SUM(J26+J25)</f>
        <v>53265.69</v>
      </c>
      <c r="K24" s="412">
        <f>SUM(K26+K25)</f>
        <v>0</v>
      </c>
      <c r="L24" s="412">
        <f>SUM(L26+L25)</f>
        <v>6710.29</v>
      </c>
      <c r="M24" s="412">
        <f>SUM(M25:M26)</f>
        <v>75350.45</v>
      </c>
      <c r="N24" s="411"/>
      <c r="O24" s="411"/>
      <c r="P24" s="411"/>
    </row>
    <row r="25" spans="2:16" ht="29.25" customHeight="1" x14ac:dyDescent="0.25">
      <c r="B25" s="423"/>
      <c r="C25" s="422"/>
      <c r="D25" s="422"/>
      <c r="E25" s="421"/>
      <c r="F25" s="420"/>
      <c r="G25" s="419"/>
      <c r="H25" s="413" t="s">
        <v>80</v>
      </c>
      <c r="I25" s="412">
        <f>SUM(L25+M25+J25)</f>
        <v>105932.84</v>
      </c>
      <c r="J25" s="412">
        <f>SUM(J16+J22)</f>
        <v>41845.050000000003</v>
      </c>
      <c r="K25" s="412">
        <f>SUM(K16+K22)</f>
        <v>0</v>
      </c>
      <c r="L25" s="412">
        <f>L16+L19</f>
        <v>5240.04</v>
      </c>
      <c r="M25" s="412">
        <f>M16+M19</f>
        <v>58847.75</v>
      </c>
      <c r="N25" s="411"/>
      <c r="O25" s="411"/>
      <c r="P25" s="411"/>
    </row>
    <row r="26" spans="2:16" ht="43.5" customHeight="1" x14ac:dyDescent="0.25">
      <c r="B26" s="418"/>
      <c r="C26" s="417"/>
      <c r="D26" s="417"/>
      <c r="E26" s="416"/>
      <c r="F26" s="415"/>
      <c r="G26" s="414"/>
      <c r="H26" s="413" t="s">
        <v>13</v>
      </c>
      <c r="I26" s="412">
        <f>SUM(L26+M26+J26)</f>
        <v>29393.59</v>
      </c>
      <c r="J26" s="412">
        <f>SUM(J23+J17)</f>
        <v>11420.64</v>
      </c>
      <c r="K26" s="412">
        <f>SUM(K23+K17)</f>
        <v>0</v>
      </c>
      <c r="L26" s="412">
        <f>L17+L20</f>
        <v>1470.25</v>
      </c>
      <c r="M26" s="412">
        <f>M20+M17</f>
        <v>16502.7</v>
      </c>
      <c r="N26" s="411"/>
      <c r="O26" s="411"/>
      <c r="P26" s="411"/>
    </row>
    <row r="27" spans="2:16" ht="43.5" customHeight="1" x14ac:dyDescent="0.25">
      <c r="B27" s="410"/>
      <c r="C27" s="410"/>
      <c r="D27" s="410"/>
      <c r="E27" s="410"/>
      <c r="F27" s="410"/>
      <c r="G27" s="409"/>
      <c r="H27" s="408"/>
      <c r="I27" s="407"/>
      <c r="J27" s="407"/>
      <c r="K27" s="407"/>
      <c r="L27" s="407"/>
      <c r="M27" s="407"/>
    </row>
  </sheetData>
  <mergeCells count="34">
    <mergeCell ref="B24:E26"/>
    <mergeCell ref="B21:B23"/>
    <mergeCell ref="I12:M12"/>
    <mergeCell ref="H12:H13"/>
    <mergeCell ref="G12:G13"/>
    <mergeCell ref="C21:C23"/>
    <mergeCell ref="B15:B17"/>
    <mergeCell ref="C15:C17"/>
    <mergeCell ref="D15:D17"/>
    <mergeCell ref="G15:G17"/>
    <mergeCell ref="C12:C13"/>
    <mergeCell ref="N12:N13"/>
    <mergeCell ref="D12:D13"/>
    <mergeCell ref="E12:E13"/>
    <mergeCell ref="D18:D20"/>
    <mergeCell ref="D21:D23"/>
    <mergeCell ref="E18:E20"/>
    <mergeCell ref="F18:F20"/>
    <mergeCell ref="G21:G23"/>
    <mergeCell ref="B8:P8"/>
    <mergeCell ref="B9:P9"/>
    <mergeCell ref="B10:P10"/>
    <mergeCell ref="B12:B13"/>
    <mergeCell ref="F12:F13"/>
    <mergeCell ref="K5:N5"/>
    <mergeCell ref="E15:E17"/>
    <mergeCell ref="F15:F17"/>
    <mergeCell ref="E21:E23"/>
    <mergeCell ref="B6:P6"/>
    <mergeCell ref="B7:P7"/>
    <mergeCell ref="G18:G20"/>
    <mergeCell ref="F21:F23"/>
    <mergeCell ref="B18:B20"/>
    <mergeCell ref="C18:C20"/>
  </mergeCells>
  <pageMargins left="0.23622047244094491" right="0.23622047244094491" top="0.74803149606299213" bottom="0.74803149606299213" header="0.31496062992125984" footer="0.31496062992125984"/>
  <pageSetup paperSize="9" scale="76" fitToHeight="0" orientation="landscape" r:id="rId1"/>
  <rowBreaks count="1" manualBreakCount="1">
    <brk id="2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Паспорт</vt:lpstr>
      <vt:lpstr>ПП1</vt:lpstr>
      <vt:lpstr>ПП 2</vt:lpstr>
      <vt:lpstr>ПП3</vt:lpstr>
      <vt:lpstr>Целевые показатели</vt:lpstr>
      <vt:lpstr>Методика расчета.</vt:lpstr>
      <vt:lpstr>Методика значения</vt:lpstr>
      <vt:lpstr>Адресный перечень</vt:lpstr>
      <vt:lpstr>'Адресный перечень'!Область_печати</vt:lpstr>
      <vt:lpstr>'Методика значения'!Область_печати</vt:lpstr>
      <vt:lpstr>Паспорт!Область_печати</vt:lpstr>
      <vt:lpstr>'ПП 2'!Область_печати</vt:lpstr>
      <vt:lpstr>ПП1!Область_печати</vt:lpstr>
      <vt:lpstr>ПП3!Область_печати</vt:lpstr>
      <vt:lpstr>'Целевые показатели'!Область_печати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2025-06-10T07:55:28Z</cp:lastPrinted>
  <dcterms:created xsi:type="dcterms:W3CDTF">2021-12-24T08:02:14Z</dcterms:created>
  <dcterms:modified xsi:type="dcterms:W3CDTF">2025-06-10T08:24:49Z</dcterms:modified>
</cp:coreProperties>
</file>