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120" yWindow="-120" windowWidth="23256" windowHeight="13176"/>
  </bookViews>
  <sheets>
    <sheet name="Результат" sheetId="1" r:id="rId1"/>
  </sheets>
  <definedNames>
    <definedName name="_xlnm._FilterDatabase" localSheetId="0" hidden="1">Результат!$A$7:$K$295</definedName>
    <definedName name="_xlnm.Print_Area" localSheetId="0">Результат!$A$1:$K$299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09" i="1"/>
  <c r="J193"/>
  <c r="J192" s="1"/>
  <c r="J191" s="1"/>
  <c r="J182"/>
  <c r="J180"/>
  <c r="J178"/>
  <c r="J166"/>
  <c r="J162" s="1"/>
  <c r="J160"/>
  <c r="J156"/>
  <c r="J293"/>
  <c r="J292" s="1"/>
  <c r="I293"/>
  <c r="I292" s="1"/>
  <c r="I290"/>
  <c r="I289" s="1"/>
  <c r="I288" s="1"/>
  <c r="I287" s="1"/>
  <c r="J290"/>
  <c r="J289" s="1"/>
  <c r="J279"/>
  <c r="I279"/>
  <c r="J218"/>
  <c r="J217" s="1"/>
  <c r="I218"/>
  <c r="I217" s="1"/>
  <c r="J189"/>
  <c r="J188" s="1"/>
  <c r="J187" s="1"/>
  <c r="I185"/>
  <c r="I184" s="1"/>
  <c r="J185"/>
  <c r="J184" s="1"/>
  <c r="J288" l="1"/>
  <c r="J287" l="1"/>
  <c r="J164" l="1"/>
  <c r="J89"/>
  <c r="J91"/>
  <c r="I84"/>
  <c r="I83" s="1"/>
  <c r="J84"/>
  <c r="I41"/>
  <c r="J41"/>
  <c r="J40" s="1"/>
  <c r="I37"/>
  <c r="J37"/>
  <c r="K14"/>
  <c r="K16"/>
  <c r="K21"/>
  <c r="K24"/>
  <c r="K27"/>
  <c r="K30"/>
  <c r="K35"/>
  <c r="K45"/>
  <c r="K47"/>
  <c r="K51"/>
  <c r="K55"/>
  <c r="K58"/>
  <c r="K62"/>
  <c r="K65"/>
  <c r="K69"/>
  <c r="K73"/>
  <c r="K76"/>
  <c r="K79"/>
  <c r="K82"/>
  <c r="K90"/>
  <c r="K92"/>
  <c r="K99"/>
  <c r="K101"/>
  <c r="K105"/>
  <c r="K107"/>
  <c r="K110"/>
  <c r="K112"/>
  <c r="K118"/>
  <c r="K120"/>
  <c r="K125"/>
  <c r="K127"/>
  <c r="K129"/>
  <c r="K131"/>
  <c r="K136"/>
  <c r="K140"/>
  <c r="K143"/>
  <c r="K147"/>
  <c r="K153"/>
  <c r="K157"/>
  <c r="K159"/>
  <c r="K161"/>
  <c r="K165"/>
  <c r="K167"/>
  <c r="K171"/>
  <c r="K175"/>
  <c r="K179"/>
  <c r="K183"/>
  <c r="K190"/>
  <c r="K194"/>
  <c r="K197"/>
  <c r="K202"/>
  <c r="K207"/>
  <c r="K214"/>
  <c r="K222"/>
  <c r="K224"/>
  <c r="K226"/>
  <c r="K228"/>
  <c r="K231"/>
  <c r="K234"/>
  <c r="K235"/>
  <c r="K236"/>
  <c r="K237"/>
  <c r="K238"/>
  <c r="K239"/>
  <c r="K240"/>
  <c r="K241"/>
  <c r="K242"/>
  <c r="K243"/>
  <c r="K244"/>
  <c r="K245"/>
  <c r="K246"/>
  <c r="K247"/>
  <c r="K248"/>
  <c r="K252"/>
  <c r="K253"/>
  <c r="K254"/>
  <c r="K255"/>
  <c r="K256"/>
  <c r="K257"/>
  <c r="K258"/>
  <c r="K259"/>
  <c r="K260"/>
  <c r="K261"/>
  <c r="K264"/>
  <c r="K265"/>
  <c r="K266"/>
  <c r="K268"/>
  <c r="K270"/>
  <c r="K272"/>
  <c r="K274"/>
  <c r="K277"/>
  <c r="K283"/>
  <c r="K284"/>
  <c r="K285"/>
  <c r="K286"/>
  <c r="J282"/>
  <c r="J263"/>
  <c r="J97"/>
  <c r="K97" s="1"/>
  <c r="J98"/>
  <c r="J72"/>
  <c r="J23"/>
  <c r="J22" s="1"/>
  <c r="J20"/>
  <c r="J13"/>
  <c r="J10" s="1"/>
  <c r="I40" l="1"/>
  <c r="J83"/>
  <c r="J88"/>
  <c r="J36"/>
  <c r="K12"/>
  <c r="I11" l="1"/>
  <c r="I13"/>
  <c r="K13" s="1"/>
  <c r="I15"/>
  <c r="K15" s="1"/>
  <c r="J19"/>
  <c r="I20"/>
  <c r="K20" s="1"/>
  <c r="I23"/>
  <c r="K23" s="1"/>
  <c r="J26"/>
  <c r="I26"/>
  <c r="I25" s="1"/>
  <c r="J29"/>
  <c r="I29"/>
  <c r="I28" s="1"/>
  <c r="J34"/>
  <c r="I34"/>
  <c r="I33" s="1"/>
  <c r="I32" s="1"/>
  <c r="J44"/>
  <c r="I44"/>
  <c r="I43" s="1"/>
  <c r="J46"/>
  <c r="I46"/>
  <c r="J50"/>
  <c r="J49" s="1"/>
  <c r="I50"/>
  <c r="I49" s="1"/>
  <c r="J54"/>
  <c r="I54"/>
  <c r="I53" s="1"/>
  <c r="J57"/>
  <c r="I57"/>
  <c r="I56" s="1"/>
  <c r="J61"/>
  <c r="I61"/>
  <c r="I60" s="1"/>
  <c r="J64"/>
  <c r="I64"/>
  <c r="I63" s="1"/>
  <c r="J68"/>
  <c r="I68"/>
  <c r="I67" s="1"/>
  <c r="J71"/>
  <c r="I72"/>
  <c r="K72" s="1"/>
  <c r="J75"/>
  <c r="I75"/>
  <c r="I74" s="1"/>
  <c r="J78"/>
  <c r="I78"/>
  <c r="I77" s="1"/>
  <c r="J81"/>
  <c r="I81"/>
  <c r="I80" s="1"/>
  <c r="I87"/>
  <c r="I89"/>
  <c r="I91"/>
  <c r="K91" s="1"/>
  <c r="J96"/>
  <c r="I96"/>
  <c r="I98"/>
  <c r="K98" s="1"/>
  <c r="J100"/>
  <c r="I100"/>
  <c r="J104"/>
  <c r="I104"/>
  <c r="J106"/>
  <c r="I106"/>
  <c r="I109"/>
  <c r="K109" s="1"/>
  <c r="J111"/>
  <c r="I111"/>
  <c r="J117"/>
  <c r="I117"/>
  <c r="J119"/>
  <c r="I119"/>
  <c r="J124"/>
  <c r="I124"/>
  <c r="J126"/>
  <c r="I126"/>
  <c r="J128"/>
  <c r="I128"/>
  <c r="J130"/>
  <c r="I130"/>
  <c r="J135"/>
  <c r="I135"/>
  <c r="I134" s="1"/>
  <c r="I133" s="1"/>
  <c r="J139"/>
  <c r="I139"/>
  <c r="I138" s="1"/>
  <c r="J142"/>
  <c r="I142"/>
  <c r="I141" s="1"/>
  <c r="J146"/>
  <c r="I146"/>
  <c r="I145" s="1"/>
  <c r="I144" s="1"/>
  <c r="J152"/>
  <c r="J151" s="1"/>
  <c r="J150" s="1"/>
  <c r="I152"/>
  <c r="I151" s="1"/>
  <c r="I150" s="1"/>
  <c r="I154"/>
  <c r="I156"/>
  <c r="K156" s="1"/>
  <c r="I160"/>
  <c r="I193"/>
  <c r="I192" s="1"/>
  <c r="I191" s="1"/>
  <c r="I225"/>
  <c r="J158"/>
  <c r="J155" s="1"/>
  <c r="I158"/>
  <c r="I164"/>
  <c r="I166"/>
  <c r="J170"/>
  <c r="I170"/>
  <c r="I169" s="1"/>
  <c r="I168" s="1"/>
  <c r="I174"/>
  <c r="J177"/>
  <c r="I178"/>
  <c r="I177" s="1"/>
  <c r="I176" s="1"/>
  <c r="I182"/>
  <c r="K182" s="1"/>
  <c r="I189"/>
  <c r="I188" s="1"/>
  <c r="I187" s="1"/>
  <c r="J196"/>
  <c r="I196"/>
  <c r="I195" s="1"/>
  <c r="J201"/>
  <c r="J200" s="1"/>
  <c r="J199" s="1"/>
  <c r="J198" s="1"/>
  <c r="I201"/>
  <c r="I200" s="1"/>
  <c r="I199" s="1"/>
  <c r="I198" s="1"/>
  <c r="J206"/>
  <c r="I206"/>
  <c r="I205" s="1"/>
  <c r="I203" s="1"/>
  <c r="J213"/>
  <c r="I213"/>
  <c r="I212" s="1"/>
  <c r="I211" s="1"/>
  <c r="J221"/>
  <c r="I221"/>
  <c r="J223"/>
  <c r="I223"/>
  <c r="J225"/>
  <c r="J227"/>
  <c r="I227"/>
  <c r="J230"/>
  <c r="J229" s="1"/>
  <c r="I230"/>
  <c r="I229" s="1"/>
  <c r="J233"/>
  <c r="I233"/>
  <c r="I232" s="1"/>
  <c r="J251"/>
  <c r="I251"/>
  <c r="I250" s="1"/>
  <c r="J262"/>
  <c r="I263"/>
  <c r="K263" s="1"/>
  <c r="J267"/>
  <c r="I267"/>
  <c r="J269"/>
  <c r="I269"/>
  <c r="J271"/>
  <c r="I271"/>
  <c r="J273"/>
  <c r="I273"/>
  <c r="J276"/>
  <c r="I276"/>
  <c r="I275" s="1"/>
  <c r="J281"/>
  <c r="J278" s="1"/>
  <c r="I282"/>
  <c r="K282" s="1"/>
  <c r="J154" l="1"/>
  <c r="K155"/>
  <c r="K273"/>
  <c r="K276"/>
  <c r="K271"/>
  <c r="K267"/>
  <c r="K251"/>
  <c r="K230"/>
  <c r="K106"/>
  <c r="K100"/>
  <c r="K269"/>
  <c r="K233"/>
  <c r="K227"/>
  <c r="K104"/>
  <c r="K89"/>
  <c r="K223"/>
  <c r="K213"/>
  <c r="K200"/>
  <c r="K201"/>
  <c r="K170"/>
  <c r="K160"/>
  <c r="K154"/>
  <c r="K146"/>
  <c r="K139"/>
  <c r="K130"/>
  <c r="K126"/>
  <c r="K119"/>
  <c r="K111"/>
  <c r="K81"/>
  <c r="K75"/>
  <c r="K68"/>
  <c r="K61"/>
  <c r="K54"/>
  <c r="K46"/>
  <c r="K34"/>
  <c r="K26"/>
  <c r="K192"/>
  <c r="K193"/>
  <c r="I163"/>
  <c r="K163" s="1"/>
  <c r="K164"/>
  <c r="K177"/>
  <c r="K178"/>
  <c r="K225"/>
  <c r="K221"/>
  <c r="K206"/>
  <c r="K196"/>
  <c r="K189"/>
  <c r="I173"/>
  <c r="I172" s="1"/>
  <c r="K174"/>
  <c r="K162"/>
  <c r="K166"/>
  <c r="K158"/>
  <c r="K151"/>
  <c r="K152"/>
  <c r="K142"/>
  <c r="K135"/>
  <c r="K128"/>
  <c r="K124"/>
  <c r="K117"/>
  <c r="K96"/>
  <c r="K78"/>
  <c r="K64"/>
  <c r="K57"/>
  <c r="K50"/>
  <c r="K44"/>
  <c r="K29"/>
  <c r="K11"/>
  <c r="I10"/>
  <c r="I9" s="1"/>
  <c r="K88"/>
  <c r="I281"/>
  <c r="I278" s="1"/>
  <c r="I262"/>
  <c r="K262" s="1"/>
  <c r="K49"/>
  <c r="J250"/>
  <c r="K250" s="1"/>
  <c r="J145"/>
  <c r="K145" s="1"/>
  <c r="J138"/>
  <c r="K138" s="1"/>
  <c r="J205"/>
  <c r="J203" s="1"/>
  <c r="J195"/>
  <c r="K195" s="1"/>
  <c r="J169"/>
  <c r="K169" s="1"/>
  <c r="J74"/>
  <c r="K74" s="1"/>
  <c r="J67"/>
  <c r="J60"/>
  <c r="K60" s="1"/>
  <c r="J53"/>
  <c r="K53" s="1"/>
  <c r="J33"/>
  <c r="J32" s="1"/>
  <c r="J232"/>
  <c r="J141"/>
  <c r="K141" s="1"/>
  <c r="J134"/>
  <c r="K134" s="1"/>
  <c r="I19"/>
  <c r="K19" s="1"/>
  <c r="J212"/>
  <c r="K212" s="1"/>
  <c r="J56"/>
  <c r="K56" s="1"/>
  <c r="J43"/>
  <c r="I180"/>
  <c r="K180" s="1"/>
  <c r="J173"/>
  <c r="J77"/>
  <c r="K77" s="1"/>
  <c r="J63"/>
  <c r="K63" s="1"/>
  <c r="J28"/>
  <c r="K28" s="1"/>
  <c r="J275"/>
  <c r="K275" s="1"/>
  <c r="K229"/>
  <c r="I71"/>
  <c r="I70" s="1"/>
  <c r="I22"/>
  <c r="K22" s="1"/>
  <c r="J80"/>
  <c r="K80" s="1"/>
  <c r="J25"/>
  <c r="K25" s="1"/>
  <c r="I31"/>
  <c r="J116"/>
  <c r="J123"/>
  <c r="I86"/>
  <c r="I108"/>
  <c r="I103" s="1"/>
  <c r="I102" s="1"/>
  <c r="I123"/>
  <c r="I122" s="1"/>
  <c r="I121" s="1"/>
  <c r="I116"/>
  <c r="I115" s="1"/>
  <c r="I114" s="1"/>
  <c r="J108"/>
  <c r="I59"/>
  <c r="I52"/>
  <c r="I48" s="1"/>
  <c r="I137"/>
  <c r="I132" s="1"/>
  <c r="I220"/>
  <c r="K232" l="1"/>
  <c r="J220"/>
  <c r="K220" s="1"/>
  <c r="K43"/>
  <c r="J31"/>
  <c r="K173"/>
  <c r="J172"/>
  <c r="K172" s="1"/>
  <c r="K67"/>
  <c r="K123"/>
  <c r="K108"/>
  <c r="K71"/>
  <c r="K278"/>
  <c r="K281"/>
  <c r="K187"/>
  <c r="K188"/>
  <c r="K203"/>
  <c r="K205"/>
  <c r="K116"/>
  <c r="K32"/>
  <c r="K33"/>
  <c r="J249"/>
  <c r="J52"/>
  <c r="J87"/>
  <c r="K87" s="1"/>
  <c r="J70"/>
  <c r="K70" s="1"/>
  <c r="J18"/>
  <c r="I66"/>
  <c r="I249"/>
  <c r="I216" s="1"/>
  <c r="I215" s="1"/>
  <c r="I149"/>
  <c r="I148" s="1"/>
  <c r="J59"/>
  <c r="K59" s="1"/>
  <c r="J137"/>
  <c r="K137" s="1"/>
  <c r="J103"/>
  <c r="K103" s="1"/>
  <c r="K191"/>
  <c r="J122"/>
  <c r="K122" s="1"/>
  <c r="J133"/>
  <c r="K133" s="1"/>
  <c r="K150"/>
  <c r="J176"/>
  <c r="K176" s="1"/>
  <c r="J115"/>
  <c r="K115" s="1"/>
  <c r="J211"/>
  <c r="K211" s="1"/>
  <c r="J168"/>
  <c r="J144"/>
  <c r="K144" s="1"/>
  <c r="I18"/>
  <c r="I17" s="1"/>
  <c r="J9"/>
  <c r="K9" s="1"/>
  <c r="K10"/>
  <c r="I113"/>
  <c r="K168" l="1"/>
  <c r="J149"/>
  <c r="K149" s="1"/>
  <c r="K31"/>
  <c r="K249"/>
  <c r="K198"/>
  <c r="K199"/>
  <c r="K18"/>
  <c r="J48"/>
  <c r="K48" s="1"/>
  <c r="K52"/>
  <c r="J216"/>
  <c r="J215" s="1"/>
  <c r="J17"/>
  <c r="K17" s="1"/>
  <c r="J86"/>
  <c r="K86" s="1"/>
  <c r="J114"/>
  <c r="K114" s="1"/>
  <c r="J102"/>
  <c r="K102" s="1"/>
  <c r="J121"/>
  <c r="K121" s="1"/>
  <c r="J132"/>
  <c r="K132" s="1"/>
  <c r="I8"/>
  <c r="I295" s="1"/>
  <c r="J66" l="1"/>
  <c r="K215"/>
  <c r="K216"/>
  <c r="J148"/>
  <c r="K148" s="1"/>
  <c r="K66"/>
  <c r="J113"/>
  <c r="K113" s="1"/>
  <c r="J8" l="1"/>
  <c r="K8" l="1"/>
  <c r="J295"/>
  <c r="K295" s="1"/>
</calcChain>
</file>

<file path=xl/sharedStrings.xml><?xml version="1.0" encoding="utf-8"?>
<sst xmlns="http://schemas.openxmlformats.org/spreadsheetml/2006/main" count="585" uniqueCount="471">
  <si>
    <t>2 02 30 024 04 0003 150</t>
  </si>
  <si>
    <t>Субвенции бюджетам городских округов  на 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районов Московской области</t>
  </si>
  <si>
    <t>2 02 30 024 04 0005 150</t>
  </si>
  <si>
    <t xml:space="preserve">Субвенции бюджетам городских округов  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 </t>
  </si>
  <si>
    <t>2 02 30 024 04 0006 150</t>
  </si>
  <si>
    <t>Субвенции бюджетам городских округов  на обеспечение переданных государственных полномочий Московской области по организации деятельности по сбору (в том числе раздельному сбору) отходов на лесных участках в составе земель лесного фонда, не предоставленных гражданам  и юридическим лицам, а также по транспортированию, обработке и утилизации  таких отходов</t>
  </si>
  <si>
    <t>2 02 30 024 04 0008 150</t>
  </si>
  <si>
    <t>Субвенции бюджетам городских округов Московской области 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t>
  </si>
  <si>
    <t>2 02 30 024 04 0010 150</t>
  </si>
  <si>
    <t>Субвенции бюджетам городских округов на создание административных комиссий, уполномоченных рассматривать дела об административных правонарушениях в сфере благоустройства</t>
  </si>
  <si>
    <t>2 02 30 024 04 0014 150</t>
  </si>
  <si>
    <t>Субвенции бюджетам городских округов на распределение единой субвенции на осуществление государственных полномочий Московской области в области земельных отношений, определения соответствия объектов жилищного строительства, присвоения адресов и согласования перепланировки помещений</t>
  </si>
  <si>
    <t>2 02 30 024 04 0017 150</t>
  </si>
  <si>
    <t>Субвенции бюджетам городских  округов на выплату компенсаций работникам, привлекаемым к проведению в Московской области государственной итоговой аттестации обучающихся, освоивших образовательные программы основного общего и среднего общего образования, за работу по подготовке и проведению государственной итоговой аттестации</t>
  </si>
  <si>
    <t>2 02 30 024 04 0018 150</t>
  </si>
  <si>
    <t>Субвенции бюджетам городских округов на выплату пособия педагогическим работникам муниципальных дошкольных и общеобразовательных организаций - молодым специалистам - дошкольное образование</t>
  </si>
  <si>
    <t>2 02 30 024 04 0019 150</t>
  </si>
  <si>
    <t>Субвенции бюджетам городских округов на выплату пособия педагогическим работникам муниципальных дошкольных и общеобразовательных организаций - молодым специалистам - начальное, основное, среднее общее</t>
  </si>
  <si>
    <t>2 02 30 029 00 0000 150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</si>
  <si>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</si>
  <si>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2 02 30 029 04 0000 150</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</si>
  <si>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</si>
  <si>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2 02 30 029 04 0001 150</t>
  </si>
  <si>
    <t>Субвенции бюджетам городских округов на выплату компенсации родительской платы за присмотр и уход за детьми, осваивающими образовательные программы дошкольного образования в организациях  Московской области, осуществляющих образовательную деятельность</t>
  </si>
  <si>
    <t>2 02 30 029 04 0002 150</t>
  </si>
  <si>
    <t>Субвенции бюджетам городских округов на оплату труда работников, осуществляющих работу по обеспечению выплаты компенсации родительской платы за присмотр и уход за детьми, осваивающими образовательные программы дошкольного образования в организациях Московской области, осуществляющих образовательную деятельность</t>
  </si>
  <si>
    <t>2 02 30 029 04 0003 150</t>
  </si>
  <si>
    <t>Субвенции бюджетам городских округов на оплату банковских и почтовых услуг по перечислению компенсации родительской платы за присмотр и уход за детьми, осваивающими образовательные программы дошкольного образования в организациях  Московской области, осуществляющих образовательную деятельность</t>
  </si>
  <si>
    <t>2 02 35 082 00 0000 150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</si>
  <si>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</si>
  <si>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2 02 35 082 04 0000 150</t>
  </si>
  <si>
    <t>Субвенции бюджетам городских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</si>
  <si>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2 02 35 120 00 0000 150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</si>
  <si>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</si>
  <si>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2 02 35 120 04 0000 150</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</si>
  <si>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</si>
  <si>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2 02 35 179 00 0000 150</t>
  </si>
  <si>
    <t>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</si>
  <si>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2 02 35 179 04 0000 150</t>
  </si>
  <si>
    <t>Субвенции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</si>
  <si>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2 02 35 303 00 0000 150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</si>
  <si>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</si>
  <si>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2 02 35 303 04 0000 150</t>
  </si>
  <si>
    <t>Субвенции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</si>
  <si>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2 02 39 999 00 0000 150</t>
  </si>
  <si>
    <t>Прочие субвенции</t>
  </si>
  <si>
    <t>2 02 39 999 04 0000 150</t>
  </si>
  <si>
    <t>Прочие субвенции бюджетам городских округов</t>
  </si>
  <si>
    <t>2 02 39 999 04 0003 150</t>
  </si>
  <si>
    <t xml:space="preserve">Субвенции бюджетам городских округов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Московской области,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в Московской области, обеспечение дополнительного образования детей в муниципальных общеобразовательных организациях в Московской области,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t>
  </si>
  <si>
    <t>2 02 40 000 00 0000 150</t>
  </si>
  <si>
    <t>Иные межбюджетные трансферты</t>
  </si>
  <si>
    <t>2 02 49 999 00 0000 150</t>
  </si>
  <si>
    <t>Прочие межбюджетные трансферты, передаваемые бюджетам</t>
  </si>
  <si>
    <t>2 02 49 999 04 0000 150</t>
  </si>
  <si>
    <t>Прочие межбюджетные трансферты, передаваемые бюджетам городских округов</t>
  </si>
  <si>
    <t>2 02 49 999 04 0001 150</t>
  </si>
  <si>
    <t>Иные межбюджетные транcферты, предоставляемые из бюджета Московской области бюджетам муниципальных образований на реализацию первоочередных мероприятий по строительству и реконструкции объектов теплоснабжения муниципальной собственности   (в том числе технологическое присоединение)</t>
  </si>
  <si>
    <t>2 02 49 999 04 0002 150</t>
  </si>
  <si>
    <t>Иные межбюджетные транcферты, предоставляемые из бюджета Московской области бюджетам муниципальных образований на предоставление детям отдельных категорий граждан права бесплатного посещения занятий по дополнительным образовательным программам, реализуемым на платной основе в муниципальных образовательных организациях</t>
  </si>
  <si>
    <t>2 02 49 999 04 0004 150</t>
  </si>
  <si>
    <t>Иные межбюджетные транcферты, предоставляемые из бюджета Московской области бюджетам муниципальных образований на реализацию первоочередных мероприятий по строительству и реконструкции сетей теплоснабжения муниципальной собственности</t>
  </si>
  <si>
    <t xml:space="preserve">ИТОГО  </t>
  </si>
  <si>
    <t>1 00 00 000 00 0000 000</t>
  </si>
  <si>
    <t>НАЛОГОВЫЕ И НЕНАЛОГОВЫЕ ДОХОДЫ</t>
  </si>
  <si>
    <t>1 01 00 000 00 0000 000</t>
  </si>
  <si>
    <t>НАЛОГИ НА ПРИБЫЛЬ, ДОХОДЫ</t>
  </si>
  <si>
    <t>1 01 02 000 01 0000 110</t>
  </si>
  <si>
    <t>Налог на доходы физических лиц</t>
  </si>
  <si>
    <t>1 01 02 010 01 0000 110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</si>
  <si>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</si>
  <si>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1 01 02 040 01 0000 110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</si>
  <si>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</si>
  <si>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1 01 02 080 01 0000 110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</si>
  <si>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</si>
  <si>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1 03 00 000 00 0000 000</t>
  </si>
  <si>
    <t>НАЛОГИ НА ТОВАРЫ (РАБОТЫ, УСЛУГИ), РЕАЛИЗУЕМЫЕ НА ТЕРРИТОРИИ РОССИЙСКОЙ ФЕДЕРАЦИИ</t>
  </si>
  <si>
    <t>1 03 02 000 01 0000 110</t>
  </si>
  <si>
    <t>Акцизы по подакцизным товарам (продукции), производимым на территории Российской Федерации</t>
  </si>
  <si>
    <t>1 03 02 230 01 0000 110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</si>
  <si>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</si>
  <si>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</si>
  <si>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</si>
  <si>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1 03 02 240 01 0000 110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</si>
  <si>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</si>
  <si>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</si>
  <si>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</si>
  <si>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1 03 02 250 01 0000 110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</si>
  <si>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</si>
  <si>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</si>
  <si>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</si>
  <si>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1 03 02 260 01 0000 110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</si>
  <si>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</si>
  <si>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1 03 02 261 01 0000 110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</si>
  <si>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</si>
  <si>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1 05 00 000 00 0000 000</t>
  </si>
  <si>
    <t>НАЛОГИ НА СОВОКУПНЫЙ ДОХОД</t>
  </si>
  <si>
    <t>1 05 01 000 00 0000 110</t>
  </si>
  <si>
    <t>Налог, взимаемый в связи с применением упрощенной системы налогообложения</t>
  </si>
  <si>
    <t>1 05 01 010 01 0000 110</t>
  </si>
  <si>
    <t>Налог, взимаемый с налогоплательщиков, выбравших в качестве объекта налогообложения доходы</t>
  </si>
  <si>
    <t>1 05 01 011 01 0000 110</t>
  </si>
  <si>
    <t>1 05 04 000 02 0000 110</t>
  </si>
  <si>
    <t>Налог, взимаемый в связи с применением патентной системы налогообложения</t>
  </si>
  <si>
    <t>1 05 04 010 02 0000 110</t>
  </si>
  <si>
    <t>Налог, взимаемый в связи с применением патентной системы налогообложения, зачисляемый в бюджеты городских округов</t>
  </si>
  <si>
    <t>1 05 07 000 01 0000 110</t>
  </si>
  <si>
    <t>Налог, взимаемый в связи с применением специального налогового режима "Автоматизированная упрощенная система налогообложения"</t>
  </si>
  <si>
    <t>1 06 00 000 00 0000 000</t>
  </si>
  <si>
    <t>НАЛОГИ НА ИМУЩЕСТВО</t>
  </si>
  <si>
    <t>1 06 01 000 00 0000 110</t>
  </si>
  <si>
    <t>Налог на имущество физических лиц</t>
  </si>
  <si>
    <t>1 06 01 020 04 0000 110</t>
  </si>
  <si>
    <t>Налог на имущество физических лиц, взимаемый по ставкам, применяемым к объектам налогообложения, расположенным в границах городских округов</t>
  </si>
  <si>
    <t>1 06 06 000 00 0000 110</t>
  </si>
  <si>
    <t>Земельный налог</t>
  </si>
  <si>
    <t>1 06 06 030 00 0000 110</t>
  </si>
  <si>
    <t>Земельный налог с организаций</t>
  </si>
  <si>
    <t>1 06 06 032 04 0000 110</t>
  </si>
  <si>
    <t>Земельный налог с организаций, обладающих земельным участком, расположенным в границах городских округов</t>
  </si>
  <si>
    <t>1 06 06 040 00 0000 110</t>
  </si>
  <si>
    <t>Земельный налог с физических лиц</t>
  </si>
  <si>
    <t>1 06 06 042 04 0000 110</t>
  </si>
  <si>
    <t>Земельный налог с физических лиц, обладающих земельным участком, расположенным в границах городских округов</t>
  </si>
  <si>
    <t>1 08 00 000 00 0000 000</t>
  </si>
  <si>
    <t>ГОСУДАРСТВЕННАЯ ПОШЛИНА</t>
  </si>
  <si>
    <t>1 08 03 000 01 0000 110</t>
  </si>
  <si>
    <t>Государственная пошлина по делам, рассматриваемым в судах общей юрисдикции, мировыми судьями</t>
  </si>
  <si>
    <t>1 08 03 010 01 0000 110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</si>
  <si>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</si>
  <si>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1 08 07 000 01 0000 110</t>
  </si>
  <si>
    <t>Государственная пошлина за государственную регистрацию, а также за совершение прочих юридически значимых действий</t>
  </si>
  <si>
    <t>1 08 07 150 01 0000 110</t>
  </si>
  <si>
    <t>Государственная пошлина за выдачу разрешения на установку рекламной конструкции</t>
  </si>
  <si>
    <t>1 11 00 000 00 0000 000</t>
  </si>
  <si>
    <t>ДОХОДЫ ОТ ИСПОЛЬЗОВАНИЯ ИМУЩЕСТВА, НАХОДЯЩЕГОСЯ В ГОСУДАРСТВЕННОЙ И МУНИЦИПАЛЬНОЙ СОБСТВЕННОСТИ</t>
  </si>
  <si>
    <t>1 11 01 000 00 0000 120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</si>
  <si>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</si>
  <si>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1 11 01 040 04 0000 120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</si>
  <si>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округам</t>
  </si>
  <si>
    <t>1 11 05 000 00 0000 120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</si>
  <si>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</si>
  <si>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1 11 05 010 00 0000 120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</si>
  <si>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</si>
  <si>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1 11 05 012 04 0000 120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</si>
  <si>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</si>
  <si>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1 11 05 020 00 0000 120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</si>
  <si>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</si>
  <si>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1 11 05 024 04 0000 120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</si>
  <si>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</si>
  <si>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1 11 05 030 00 0000 120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</si>
  <si>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</si>
  <si>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1 11 05 034 04 0000 120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</si>
  <si>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</si>
  <si>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1 11 05 070 00 0000 120</t>
  </si>
  <si>
    <t>Доходы от сдачи в аренду имущества, составляющего государственную (муниципальную) казну (за исключением земельных участков)</t>
  </si>
  <si>
    <t>1 11 05 074 04 0000 120</t>
  </si>
  <si>
    <t>Доходы от сдачи в аренду имущества, составляющего казну городских округов (за исключением земельных участков)</t>
  </si>
  <si>
    <t>1 11 09 000 00 0000 120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</si>
  <si>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</si>
  <si>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1 11 09 040 00 0000 120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</si>
  <si>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</si>
  <si>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1 11 09 044 04 0000 120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</si>
  <si>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</si>
  <si>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1 11 09 044 04 0002 120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</si>
  <si>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по плате за наем жилых помещений</t>
  </si>
  <si>
    <t>1 11 09 044 04 0003 120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</si>
  <si>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по плате по консеционному соглашению</t>
  </si>
  <si>
    <t>1 11 09 080 00 0000 120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</si>
  <si>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</si>
  <si>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1 11 09 080 04 0000 120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</si>
  <si>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</si>
  <si>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1 11 09 080 04 0001 120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</si>
  <si>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(по плате за установку и эксплуатацию рекламных конструкций)</t>
  </si>
  <si>
    <t>1 11 09 080 04 0002 120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</si>
  <si>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(размещение и эксплуатация нестационарного торгового объекта)</t>
  </si>
  <si>
    <t>1 12 00 000 00 0000 000</t>
  </si>
  <si>
    <t>ПЛАТЕЖИ ПРИ ПОЛЬЗОВАНИИ ПРИРОДНЫМИ РЕСУРСАМИ</t>
  </si>
  <si>
    <t>1 12 01 000 01 0000 120</t>
  </si>
  <si>
    <t>Плата за негативное воздействие на окружающую среду</t>
  </si>
  <si>
    <t>1 12 01 010 01 0000 120</t>
  </si>
  <si>
    <t>Плата за выбросы загрязняющих веществ в атмосферный воздух стационарными объектами</t>
  </si>
  <si>
    <t>1 12 01 030 01 0000 120</t>
  </si>
  <si>
    <t>Плата за сбросы загрязняющих веществ в водные объекты</t>
  </si>
  <si>
    <t>1 12 01 040 01 0000 120</t>
  </si>
  <si>
    <t>Плата за размещение отходов производства и потребления</t>
  </si>
  <si>
    <t>1 12 01 041 01 0000 120</t>
  </si>
  <si>
    <t>Плата за размещение отходов производства</t>
  </si>
  <si>
    <t>1 12 01 042 01 0000 120</t>
  </si>
  <si>
    <t>Плата за размещение твердых коммунальных отходов</t>
  </si>
  <si>
    <t>1 13 00 000 00 0000 000</t>
  </si>
  <si>
    <t>ДОХОДЫ ОТ ОКАЗАНИЯ ПЛАТНЫХ УСЛУГ И КОМПЕНСАЦИИ ЗАТРАТ ГОСУДАРСТВА</t>
  </si>
  <si>
    <t>1 13 01 000 00 0000 130</t>
  </si>
  <si>
    <t>Доходы от оказания платных услуг (работ)</t>
  </si>
  <si>
    <t>1 13 01 990 00 0000 130</t>
  </si>
  <si>
    <t>Прочие доходы от оказания платных услуг (работ)</t>
  </si>
  <si>
    <t>1 13 01 994 04 0000 130</t>
  </si>
  <si>
    <t>Прочие доходы от оказания платных услуг (работ) получателями средств бюджетов городских округов</t>
  </si>
  <si>
    <t>1 13 01 994 04 0001 130</t>
  </si>
  <si>
    <t>Прочие доходы от оказания платных услуг (работ) получателями средств бюджетов городских округов (плата за предоставление места для создания семейного (родового) захоронения)</t>
  </si>
  <si>
    <t>1 13 01 994 04 0003 130</t>
  </si>
  <si>
    <t>Прочие доходы от оказания платных услуг (работ) получателями средств бюджетов городских округов (Плата за оформление родственных, почётных, воинских захоронений, созданных с 1 августа 2004 года по 30 июня 2020 года включительно, превышающих установленный органами местного самоуправления муниципальных образований Московской области  размер данных мест захоронений, как семейные родовые захоронения)</t>
  </si>
  <si>
    <t>1 13 02 000 00 0000 130</t>
  </si>
  <si>
    <t>Доходы от компенсации затрат государства</t>
  </si>
  <si>
    <t>1 13 02 990 00 0000 130</t>
  </si>
  <si>
    <t>Прочие доходы от компенсации затрат государства</t>
  </si>
  <si>
    <t>1 13 02 994 04 0000 130</t>
  </si>
  <si>
    <t>Прочие доходы от компенсации затрат бюджетов городских округов</t>
  </si>
  <si>
    <t>1 13 02 994 04 0001 130</t>
  </si>
  <si>
    <t>Прочие доходы от компенсации затрат бюджетов городских округов в части возмещения затрат на жилищно-коммунальные услуги администрации городского округа Кашира</t>
  </si>
  <si>
    <t>1 13 02 994 04 0002 130</t>
  </si>
  <si>
    <t>Прочие доходы от компенсации затрат бюджетов городских округов в части возмещения затрат на жилищно-коммунальные услуги казённых учреждений городского округа Кашира</t>
  </si>
  <si>
    <t>1 13 02 994 04 0003 130</t>
  </si>
  <si>
    <t>Прочие доходы от компенсации затрат бюджетов городских округов в части возмещения прочих затрат</t>
  </si>
  <si>
    <t>1 13 02 994 04 0004 130</t>
  </si>
  <si>
    <t>Прочие доходы от компенсации затрат бюджетов городских округов в части возмещения стоимости услуг по погребению</t>
  </si>
  <si>
    <t>1 14 00 000 00 0000 000</t>
  </si>
  <si>
    <t>ДОХОДЫ ОТ ПРОДАЖИ МАТЕРИАЛЬНЫХ И НЕМАТЕРИАЛЬНЫХ АКТИВОВ</t>
  </si>
  <si>
    <t>1 14 02 000 00 0000 000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</si>
  <si>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</si>
  <si>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1 14 02 040 04 0000 410</t>
  </si>
  <si>
    <t>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</si>
  <si>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1 14 02 043 04 0000 410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</si>
  <si>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</si>
  <si>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1 14 06 000 00 0000 430</t>
  </si>
  <si>
    <t>Доходы от продажи земельных участков, находящихся в государственной и муниципальной собственности</t>
  </si>
  <si>
    <t>1 14 06 010 00 0000 430</t>
  </si>
  <si>
    <t>Доходы от продажи земельных участков, государственная собственность на которые не разграничена</t>
  </si>
  <si>
    <t>1 14 06 012 04 0000 430</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</si>
  <si>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</si>
  <si>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1 14 06 020 00 0000 430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</si>
  <si>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</si>
  <si>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1 14 06 024 04 0000 430</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</si>
  <si>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</si>
  <si>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1 14 06 300 00 0000 430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</si>
  <si>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</si>
  <si>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1 14 06 310 00 0000 430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</si>
  <si>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</si>
  <si>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1 14 06 312 04 0000 430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</si>
  <si>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</si>
  <si>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1 16 00 000 00 0000 000</t>
  </si>
  <si>
    <t>ШТРАФЫ, САНКЦИИ, ВОЗМЕЩЕНИЕ УЩЕРБА</t>
  </si>
  <si>
    <t>1 16 01 000 01 0000 140</t>
  </si>
  <si>
    <t>Административные штрафы, установленные Кодексом Российской Федерации об административных правонарушениях</t>
  </si>
  <si>
    <t>1 16 01 050 01 0000 140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</si>
  <si>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</si>
  <si>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1 16 01 053 01 0000 140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</si>
  <si>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</si>
  <si>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1 16 01 053 01 0351 140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</si>
  <si>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неуплату средств на содержание детей или нетрудоспособных родителей)</t>
  </si>
  <si>
    <t>1 16 01 060 01 0000 140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</si>
  <si>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</si>
  <si>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1 16 01 063 01 0000 140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</si>
  <si>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</si>
  <si>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1 16 01 063 01 0008 140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</si>
  <si>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незаконный оборот наркотических средств, психотропных веществ или их аналогов и незаконные приобретение, хранение, перевозка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</si>
  <si>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1 16 01 063 01 0101 140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</si>
  <si>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</si>
  <si>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1 16 01 063 01 9000 140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</si>
  <si>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t>
  </si>
  <si>
    <t>1 16 01 070 01 0000 140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</si>
  <si>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</si>
  <si>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1 16 01 073 01 0000 140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</si>
  <si>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</si>
  <si>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1 16 01 073 01 0027 140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</si>
  <si>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хищение)</t>
  </si>
  <si>
    <t>1 16 01 074 01 0000 140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</si>
  <si>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</si>
  <si>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1 16 01 080 01 0000 140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</si>
  <si>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</si>
  <si>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1 16 01 083 01 0000 140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</si>
  <si>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</si>
  <si>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1 16 01 083 01 0037 140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</si>
  <si>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(штрафы за нарушение правил охоты, правил, регламентирующих рыболовство и другие виды пользования объектами животного мира)</t>
  </si>
  <si>
    <t>1 16 01 130 01 0000 140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</si>
  <si>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</si>
  <si>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1 16 01 133 01 0000 140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</si>
  <si>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</si>
  <si>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1 16 01 133 01 9000 140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</si>
  <si>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 (иные штрафы)</t>
  </si>
  <si>
    <t>1 16 01 140 01 0000 140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</si>
  <si>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</si>
  <si>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1 16 01 143 01 0000 140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</si>
  <si>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</si>
  <si>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1 16 01 143 01 0016 140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</si>
  <si>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правил продажи этилового спирта, алкогольной и спиртосодержащей продукции)</t>
  </si>
  <si>
    <t>1 16 01 150 01 0000 140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</si>
  <si>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</si>
  <si>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1 16 01 154 01 0000 140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</si>
  <si>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</si>
  <si>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1 16 01 190 01 0000 140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</si>
  <si>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</si>
  <si>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1 16 01 193 01 0000 140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</si>
  <si>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</si>
  <si>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1 16 01 193 01 0029 140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</si>
  <si>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t>
  </si>
  <si>
    <t>1 16 01 200 01 0000 140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</si>
  <si>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</si>
  <si>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1 16 01 203 01 0000 140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</si>
  <si>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</si>
  <si>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1 16 01 203 01 9000 140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</si>
  <si>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</si>
  <si>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1 16 02 000 02 0000 140</t>
  </si>
  <si>
    <t>Административные штрафы, установленные законами субъектов Российской Федерации об административных правонарушениях</t>
  </si>
  <si>
    <t>1 16 02 020 02 0000 140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</si>
  <si>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</si>
  <si>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1 16 07 000 00 0000 140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</si>
  <si>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</si>
  <si>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1 16 07 090 00 0000 140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</si>
  <si>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</si>
  <si>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1 16 07 090 04 0000 140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</si>
  <si>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</si>
  <si>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1 16 07 090 04 0005 140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</si>
  <si>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(прочие платежи)</t>
  </si>
  <si>
    <t>1 16 10 000 00 0000 140</t>
  </si>
  <si>
    <t>Платежи в целях возмещения причиненного ущерба (убытков)</t>
  </si>
  <si>
    <t>1 16 10 100 00 0000 140</t>
  </si>
  <si>
    <t>Денежные взыскания, налагаемые в возмещение ущерба, причиненного в результате незаконного или нецелевого использования бюджетных средств</t>
  </si>
  <si>
    <t>1 16 10 100 04 0000 140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</si>
  <si>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округов)</t>
  </si>
  <si>
    <t>1 17 00 000 00 0000 000</t>
  </si>
  <si>
    <t>ПРОЧИЕ НЕНАЛОГОВЫЕ ДОХОДЫ</t>
  </si>
  <si>
    <t>1 17 05 000 00 0000 180</t>
  </si>
  <si>
    <t>Прочие неналоговые доходы</t>
  </si>
  <si>
    <t>1 17 05 040 04 0000 180</t>
  </si>
  <si>
    <t>Прочие неналоговые доходы бюджетов городских округов</t>
  </si>
  <si>
    <t>2 00 00 000 00 0000 000</t>
  </si>
  <si>
    <t>БЕЗВОЗМЕЗДНЫЕ ПОСТУПЛЕНИЯ</t>
  </si>
  <si>
    <t>2 02 00 000 00 0000 000</t>
  </si>
  <si>
    <t>БЕЗВОЗМЕЗДНЫЕ ПОСТУПЛЕНИЯ ОТ ДРУГИХ БЮДЖЕТОВ БЮДЖЕТНОЙ СИСТЕМЫ РОССИЙСКОЙ ФЕДЕРАЦИИ</t>
  </si>
  <si>
    <t>2 02 20 000 00 0000 150</t>
  </si>
  <si>
    <t>Субсидии бюджетам бюджетной системы Российской Федерации (межбюджетные субсидии)</t>
  </si>
  <si>
    <t>2 02 20 302 00 0000 150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</si>
  <si>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</si>
  <si>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2 02 20 302 04 0000 150</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</si>
  <si>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</si>
  <si>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2 02 25 304 00 0000 150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</si>
  <si>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</si>
  <si>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2 02 25 304 04 0000 150</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</si>
  <si>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</si>
  <si>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2 02 25 424 00 0000 150</t>
  </si>
  <si>
    <t>Субсидии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</si>
  <si>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2 02 25 424 04 0000 150</t>
  </si>
  <si>
    <t>Субсидии бюджетам городских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</si>
  <si>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2 02 25 497 00 0000 150</t>
  </si>
  <si>
    <t>Субсидии бюджетам на реализацию мероприятий по обеспечению жильем молодых семей</t>
  </si>
  <si>
    <t>2 02 25 497 04 0000 150</t>
  </si>
  <si>
    <t>Субсидии бюджетам городских округов на реализацию мероприятий по обеспечению жильем молодых семей</t>
  </si>
  <si>
    <t>2 02 25 519 00 0000 150</t>
  </si>
  <si>
    <t>Субсидии бюджетам на поддержку отрасли культуры</t>
  </si>
  <si>
    <t>2 02 25 519 04 0000 150</t>
  </si>
  <si>
    <t>Субсидии бюджетам городских округов на поддержку отрасли культуры</t>
  </si>
  <si>
    <t>2 02 25 519 04 0001 150</t>
  </si>
  <si>
    <t xml:space="preserve">Субсидия бюджетам городских округов на поддержку отрасли культуры (модернизация библиотек в части комплектования книжных фондов муниципальных общедоступных библиотек) </t>
  </si>
  <si>
    <t>2 02 29 999 00 0000 150</t>
  </si>
  <si>
    <t>Прочие субсидии</t>
  </si>
  <si>
    <t>2 02 29 999 04 0000 150</t>
  </si>
  <si>
    <t>Прочие субсидии бюджетам городских округов</t>
  </si>
  <si>
    <t>2 02 29 999 04 0001 150</t>
  </si>
  <si>
    <t>Субсидии бюджетам городских округов на частичную компенсацию транспортных расходов организаций и индивидуальных предпринимателей по доставке продовольственных и промышленных товаров для граждан в сельские населенные пункты Московской области</t>
  </si>
  <si>
    <t>2 02 29 999 04 0005 150</t>
  </si>
  <si>
    <t xml:space="preserve">Субсидии бюджетам городских округов на мероприятия по организации отдыха детей в каникулярное время </t>
  </si>
  <si>
    <t>2 02 29 999 04 0015 150</t>
  </si>
  <si>
    <t xml:space="preserve">Субсидии бюджетам городских округов на капитальный ремонт, приобретение, монтаж и ввод в эксплуатацию канализационных коллекторов, канализационных (ливневых) насосных станций </t>
  </si>
  <si>
    <t>2 02 29 999 04 0029 150</t>
  </si>
  <si>
    <t>Субсидии бюджетам городских округов  на капитальный  ремонт сетей водоснабжения, водоотведения, теплоснабжения</t>
  </si>
  <si>
    <t>2 02 29 999 04 0034 150</t>
  </si>
  <si>
    <t>Субсидии бюджетам городских округов на благоустройство общественных территорий в малых городах и исторических поселениях – победителях Всероссийского конкурса  лучших проектов создания комфортной городской среды</t>
  </si>
  <si>
    <t>2 02 29 999 04 0045 150</t>
  </si>
  <si>
    <t>Субсидии бюджетам городских округов  на 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t>
  </si>
  <si>
    <t>2 02 29 999 04 0051 150</t>
  </si>
  <si>
    <t>Субсидии бюджетам городских округов на организацию питания обучающихся, получающих основное и среднее общее образование, и отдельных категорий обучающихся, получающих начальное общее образование, в муниципальных общеобразовательных организациях в Московской области</t>
  </si>
  <si>
    <t>2 02 29 999 04 0060 150</t>
  </si>
  <si>
    <t>Субсидии бюджетам городских округов на оснащение отремонтированных зданий общеобразовательных организаций средствами обучения и воспитания</t>
  </si>
  <si>
    <t>2 02 29 999 04 0061 150</t>
  </si>
  <si>
    <t>Субсидии бюджетам городских округов на проведение работ по капитальному ремонту зданий региональных (муниципальных) общеобразовательных организаций</t>
  </si>
  <si>
    <t>2 02 29 999 04 0062 150</t>
  </si>
  <si>
    <t xml:space="preserve">Субсидии бюджетам городских округов на разработку проектно-сметной документации на проведение  капитального ремонта зданий муниципальных общеобразовательных организаций </t>
  </si>
  <si>
    <t>2 02 29 999 04 0063 150</t>
  </si>
  <si>
    <t>Субсидии бюджетам городских округов на благоустройство территорий муниципальных общеобразовательных организаций, в зданиях которых выполнен капитальный ремонт</t>
  </si>
  <si>
    <t>2 02 29 999 04 0064 150</t>
  </si>
  <si>
    <t xml:space="preserve">Субсидии бюджетам городских округов на оснащение отремонтированных зданий муниципальных дошкольных общеобразовательных организаций и дошкольных отделений муниципальных общеобразовательных организаций </t>
  </si>
  <si>
    <t>2 02 30 000 00 0000 150</t>
  </si>
  <si>
    <t>Субвенции бюджетам бюджетной системы Российской Федерации</t>
  </si>
  <si>
    <t>2 02 30 024 00 0000 150</t>
  </si>
  <si>
    <t>Субвенции местным бюджетам на выполнение передаваемых полномочий субъектов Российской Федерации</t>
  </si>
  <si>
    <t>2 02 30 024 04 0000 150</t>
  </si>
  <si>
    <t>Субвенции бюджетам городских округов на выполнение передаваемых полномочий субъектов Российской Федерации</t>
  </si>
  <si>
    <t>2 02 30 024 04 0002 150</t>
  </si>
  <si>
    <t>Субвенции бюджетам городских округов на осуществление переданных полномочий Московской области по транспортировке в морг, включая погрузоразгрузочные работы, с мест обнаружения или происшествия умерших для производства судебно-медицинской экспертизы</t>
  </si>
  <si>
    <t>Приложение 1</t>
  </si>
  <si>
    <t>тыс. руб.</t>
  </si>
  <si>
    <t>Утверждено</t>
  </si>
  <si>
    <t>Код дохода</t>
  </si>
  <si>
    <t>Наименование кода дохода</t>
  </si>
  <si>
    <t>2 02 49 999 04 0013 150</t>
  </si>
  <si>
    <t>Иные межбюджетные транcферты, предоставляемые из бюджета Московской области бюджетам муниципальных образований на финансовое обеспечение расходов в связи с освобождением семей отдельных категорий граждан от платы, взимаемой за присмотр и уход за ребенком в муниципальных образовательных организациях в Московской области, реализующих программы дошкольного образования</t>
  </si>
  <si>
    <t>Субсидии бюджетам городских округов на строительство и реконструкцию сетей теплоснабжения муниципальной собственности</t>
  </si>
  <si>
    <t>Субсидии бюджетам городских округов на реализацию мероприятий по строительству и реконструкции сетей теплоснабжения муниципальной собственности</t>
  </si>
  <si>
    <t>Субсидии бюджетам городских округов на реализацию мероприятий по строительству и реконструкции объектов теплоснабжения</t>
  </si>
  <si>
    <t>2 02 29 999 04 0067 150</t>
  </si>
  <si>
    <t>2 02 29 999 04 0068 150</t>
  </si>
  <si>
    <t>2 02 29 999 04 0069 150</t>
  </si>
  <si>
    <t>% исполнения</t>
  </si>
  <si>
    <t>Исполнено</t>
  </si>
  <si>
    <t>к постановлению администрации</t>
  </si>
  <si>
    <t>городского  округа Кашира"  от.. 2024  №</t>
  </si>
  <si>
    <t>Поступление доходов в бюджет городского округа Кашира за 9 месяцев  2024 года</t>
  </si>
  <si>
    <t>1 05 03 010 01 0000 110</t>
  </si>
  <si>
    <t>1 11 05 310 00 0000 120</t>
  </si>
  <si>
    <t>1 11 09 044 04 0004 120</t>
  </si>
  <si>
    <t>1 11 09 044 04 0005 120</t>
  </si>
  <si>
    <t>1 11 09 044 04 0006 120</t>
  </si>
  <si>
    <t>1 16 01 153 01 0000 140</t>
  </si>
  <si>
    <t>1 16 01 170 01 0000 140</t>
  </si>
  <si>
    <t>1 16 10 030 04 0000 140</t>
  </si>
  <si>
    <t>1 16 10 123 01 0000 140</t>
  </si>
  <si>
    <t>1 16 11 050 01 0000 140</t>
  </si>
  <si>
    <t>2 02 19 999 04 0000 150</t>
  </si>
  <si>
    <t>2 02 45 050 00 0000 150</t>
  </si>
  <si>
    <t>2 18 04 000 04 0000 150</t>
  </si>
  <si>
    <t>2 19 60 010 04 0000 150</t>
  </si>
  <si>
    <t>1 05 02 000 02 0000 110</t>
  </si>
  <si>
    <t>Единый налог на вмененный доход для отдельных видов деятельности</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</si>
  <si>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</si>
  <si>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</si>
  <si>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1 05 02 010 02 0000 110</t>
  </si>
  <si>
    <t>1 05 02 010 02 1000 110</t>
  </si>
  <si>
    <t>1 05 02 010 02 3000 110</t>
  </si>
  <si>
    <t>1 05 03 000 01 0000 110</t>
  </si>
  <si>
    <t>1 05 03 010 01 1000 110</t>
  </si>
  <si>
    <t>Единый сельскохозяйственный налог</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</si>
  <si>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</si>
  <si>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</si>
  <si>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Плата по соглашениям об установлении сервитута в отношении земельных участков, государственная собственность на которые не разграничена</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</si>
  <si>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</si>
  <si>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1 11 05 300 00 0000 120</t>
  </si>
  <si>
    <t>1 11 05 312 04 0000 120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</si>
  <si>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по плате за размещение объектов.</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</si>
  <si>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за организацию ярмарок</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</si>
  <si>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(плата за  размещения сезонного (летнего) кафе)</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</si>
  <si>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(иные штрафы)</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</si>
  <si>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</si>
  <si>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1 16 01 173 01 0000 140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</si>
  <si>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</si>
  <si>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1 16 01 173 01 9000 140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</si>
  <si>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(иные штрафы)</t>
  </si>
  <si>
    <t xml:space="preserve">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</si>
  <si>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</si>
  <si>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</si>
  <si>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1 16 11 000 01 0000 140</t>
  </si>
  <si>
    <t>Платежи, уплачиваемые в целях возмещения вреда</t>
  </si>
  <si>
    <t>Дотации бюджетам бюджетной системы Российской Федерации</t>
  </si>
  <si>
    <t>Прочие дотации</t>
  </si>
  <si>
    <t>Прочие дотации бюджетам городских округов</t>
  </si>
  <si>
    <t>2 02 19 999 00 0000 150</t>
  </si>
  <si>
    <t xml:space="preserve">Иные 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t>
  </si>
  <si>
    <t>2 02 45 050 04 0000 150</t>
  </si>
  <si>
    <t>2 18 00 000 00 0000 000</t>
  </si>
  <si>
    <t>2 18 00 000 00 0000 150</t>
  </si>
  <si>
    <t>2 18 04 010 04 0000 150</t>
  </si>
  <si>
    <t>2 19 00 000 00 0000 000</t>
  </si>
  <si>
    <t>2 19 00 000 04 0000 150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</si>
  <si>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</si>
  <si>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</si>
  <si>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бюджетов городских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</si>
  <si>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бюджетов городских округов от возврата организациями остатков субсидий прошлых лет</t>
  </si>
  <si>
    <t>2 18 00 000 04 0000 150</t>
  </si>
  <si>
    <t>ВОЗВРАТ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</si>
  <si>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 из бюджетов городских округов</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</si>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</sst>
</file>

<file path=xl/styles.xml><?xml version="1.0" encoding="utf-8"?>
<styleSheet xmlns="http://schemas.openxmlformats.org/spreadsheetml/2006/main">
  <numFmts count="1">
    <numFmt numFmtId="164" formatCode="#,##0.0"/>
  </numFmts>
  <fonts count="11">
    <font>
      <sz val="10"/>
      <name val="Arial"/>
    </font>
    <font>
      <sz val="8"/>
      <color indexed="8"/>
      <name val="Arial"/>
      <family val="2"/>
      <charset val="204"/>
    </font>
    <font>
      <sz val="10"/>
      <color indexed="8"/>
      <name val="Arial"/>
      <family val="2"/>
      <charset val="204"/>
    </font>
    <font>
      <sz val="10"/>
      <name val="Times New Roman"/>
      <family val="1"/>
      <charset val="204"/>
    </font>
    <font>
      <sz val="9"/>
      <name val="Times New Roman"/>
      <family val="1"/>
      <charset val="204"/>
    </font>
    <font>
      <sz val="10"/>
      <color indexed="8"/>
      <name val="Times New Roman"/>
      <family val="1"/>
      <charset val="204"/>
    </font>
    <font>
      <sz val="9"/>
      <color indexed="8"/>
      <name val="Times New Roman"/>
      <family val="1"/>
      <charset val="204"/>
    </font>
    <font>
      <b/>
      <sz val="10"/>
      <color indexed="8"/>
      <name val="Times New Roman"/>
      <family val="1"/>
      <charset val="204"/>
    </font>
    <font>
      <sz val="8"/>
      <name val="Arial"/>
      <family val="2"/>
      <charset val="204"/>
    </font>
    <font>
      <sz val="10"/>
      <color rgb="FF000000"/>
      <name val="Times New Roman"/>
      <family val="1"/>
      <charset val="204"/>
    </font>
    <font>
      <b/>
      <sz val="10"/>
      <color rgb="FF000000"/>
      <name val="Times New Roman"/>
      <family val="1"/>
      <charset val="204"/>
    </font>
  </fonts>
  <fills count="3">
    <fill>
      <patternFill patternType="none"/>
    </fill>
    <fill>
      <patternFill patternType="gray125"/>
    </fill>
    <fill>
      <patternFill patternType="solid">
        <fgColor theme="0"/>
        <bgColor indexed="64"/>
      </patternFill>
    </fill>
  </fills>
  <borders count="44">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8"/>
      </right>
      <top/>
      <bottom style="thin">
        <color indexed="8"/>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diagonal/>
    </border>
    <border>
      <left style="thin">
        <color indexed="8"/>
      </left>
      <right style="thin">
        <color indexed="8"/>
      </right>
      <top style="thin">
        <color indexed="8"/>
      </top>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medium">
        <color indexed="64"/>
      </left>
      <right/>
      <top style="thin">
        <color indexed="8"/>
      </top>
      <bottom style="thin">
        <color indexed="8"/>
      </bottom>
      <diagonal/>
    </border>
    <border>
      <left style="thin">
        <color indexed="64"/>
      </left>
      <right style="medium">
        <color indexed="64"/>
      </right>
      <top style="thin">
        <color indexed="64"/>
      </top>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right style="thin">
        <color indexed="8"/>
      </right>
      <top style="thin">
        <color rgb="FF000000"/>
      </top>
      <bottom style="thin">
        <color indexed="8"/>
      </bottom>
      <diagonal/>
    </border>
    <border>
      <left style="thin">
        <color rgb="FF000000"/>
      </left>
      <right/>
      <top style="thin">
        <color indexed="8"/>
      </top>
      <bottom style="thin">
        <color rgb="FF000000"/>
      </bottom>
      <diagonal/>
    </border>
    <border>
      <left/>
      <right/>
      <top style="thin">
        <color indexed="8"/>
      </top>
      <bottom style="thin">
        <color rgb="FF000000"/>
      </bottom>
      <diagonal/>
    </border>
    <border>
      <left/>
      <right style="thin">
        <color indexed="8"/>
      </right>
      <top style="thin">
        <color indexed="8"/>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indexed="8"/>
      </right>
      <top style="thin">
        <color rgb="FF000000"/>
      </top>
      <bottom style="thin">
        <color rgb="FF000000"/>
      </bottom>
      <diagonal/>
    </border>
    <border>
      <left style="thin">
        <color rgb="FF000000"/>
      </left>
      <right/>
      <top style="thin">
        <color rgb="FF000000"/>
      </top>
      <bottom style="thin">
        <color indexed="8"/>
      </bottom>
      <diagonal/>
    </border>
    <border>
      <left/>
      <right/>
      <top style="thin">
        <color rgb="FF000000"/>
      </top>
      <bottom style="thin">
        <color indexed="8"/>
      </bottom>
      <diagonal/>
    </border>
    <border>
      <left style="thin">
        <color indexed="8"/>
      </left>
      <right/>
      <top style="thin">
        <color indexed="8"/>
      </top>
      <bottom style="thin">
        <color rgb="FF000000"/>
      </bottom>
      <diagonal/>
    </border>
    <border>
      <left style="thin">
        <color indexed="8"/>
      </left>
      <right/>
      <top style="thin">
        <color rgb="FF000000"/>
      </top>
      <bottom style="thin">
        <color rgb="FF000000"/>
      </bottom>
      <diagonal/>
    </border>
    <border>
      <left style="thin">
        <color indexed="8"/>
      </left>
      <right/>
      <top style="thin">
        <color rgb="FF000000"/>
      </top>
      <bottom style="thin">
        <color indexed="8"/>
      </bottom>
      <diagonal/>
    </border>
    <border>
      <left style="thin">
        <color rgb="FF000000"/>
      </left>
      <right/>
      <top style="thin">
        <color indexed="8"/>
      </top>
      <bottom style="thin">
        <color indexed="8"/>
      </bottom>
      <diagonal/>
    </border>
    <border>
      <left style="thin">
        <color indexed="8"/>
      </left>
      <right/>
      <top style="thin">
        <color indexed="8"/>
      </top>
      <bottom/>
      <diagonal/>
    </border>
    <border>
      <left/>
      <right style="thin">
        <color indexed="64"/>
      </right>
      <top style="thin">
        <color indexed="8"/>
      </top>
      <bottom style="thin">
        <color indexed="8"/>
      </bottom>
      <diagonal/>
    </border>
    <border>
      <left style="thin">
        <color indexed="8"/>
      </left>
      <right style="thin">
        <color indexed="8"/>
      </right>
      <top style="thin">
        <color indexed="64"/>
      </top>
      <bottom/>
      <diagonal/>
    </border>
    <border>
      <left style="thin">
        <color indexed="8"/>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05">
    <xf numFmtId="0" fontId="0" fillId="0" borderId="0" xfId="0"/>
    <xf numFmtId="0" fontId="0" fillId="2" borderId="0" xfId="0" applyFill="1"/>
    <xf numFmtId="164" fontId="1" fillId="2" borderId="0" xfId="0" applyNumberFormat="1" applyFont="1" applyFill="1" applyAlignment="1">
      <alignment horizontal="right" vertical="center"/>
    </xf>
    <xf numFmtId="164" fontId="5" fillId="2" borderId="0" xfId="0" applyNumberFormat="1" applyFont="1" applyFill="1" applyAlignment="1">
      <alignment horizontal="right" vertical="center" wrapText="1"/>
    </xf>
    <xf numFmtId="49" fontId="5" fillId="0" borderId="8"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3" fillId="0" borderId="0" xfId="0" applyFont="1" applyFill="1"/>
    <xf numFmtId="0" fontId="3" fillId="0" borderId="0" xfId="0" applyFont="1" applyFill="1" applyAlignment="1">
      <alignment horizontal="right"/>
    </xf>
    <xf numFmtId="0" fontId="4" fillId="0" borderId="0" xfId="0" applyFont="1" applyFill="1" applyAlignment="1">
      <alignment horizontal="right"/>
    </xf>
    <xf numFmtId="0" fontId="4" fillId="0" borderId="0" xfId="0" applyFont="1" applyFill="1" applyAlignment="1">
      <alignment horizontal="right"/>
    </xf>
    <xf numFmtId="0" fontId="5" fillId="0" borderId="0" xfId="0" applyFont="1" applyFill="1"/>
    <xf numFmtId="0" fontId="6" fillId="0" borderId="0" xfId="0" applyFont="1" applyFill="1" applyAlignment="1">
      <alignment horizontal="right"/>
    </xf>
    <xf numFmtId="0" fontId="7" fillId="0" borderId="0" xfId="0" applyFont="1" applyFill="1" applyAlignment="1">
      <alignment horizontal="center" wrapText="1"/>
    </xf>
    <xf numFmtId="0" fontId="7" fillId="0" borderId="0" xfId="0" applyFont="1" applyFill="1" applyAlignment="1">
      <alignment horizontal="center" wrapText="1"/>
    </xf>
    <xf numFmtId="0" fontId="7" fillId="0" borderId="14"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5" xfId="0" applyFont="1" applyFill="1" applyBorder="1" applyAlignment="1">
      <alignment horizontal="center" vertical="center" wrapText="1"/>
    </xf>
    <xf numFmtId="4" fontId="10" fillId="0" borderId="13" xfId="0" applyNumberFormat="1" applyFont="1" applyFill="1" applyBorder="1" applyAlignment="1">
      <alignment horizontal="center" vertical="center" wrapText="1"/>
    </xf>
    <xf numFmtId="0" fontId="10" fillId="0" borderId="13"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4" xfId="0" applyNumberFormat="1" applyFont="1" applyFill="1" applyBorder="1" applyAlignment="1">
      <alignment horizontal="center" vertical="center" wrapText="1"/>
    </xf>
    <xf numFmtId="0" fontId="7" fillId="0" borderId="15" xfId="0" applyNumberFormat="1" applyFont="1" applyFill="1" applyBorder="1" applyAlignment="1">
      <alignment horizontal="center" vertical="center" wrapText="1"/>
    </xf>
    <xf numFmtId="0" fontId="7" fillId="0" borderId="16"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49" fontId="7" fillId="0" borderId="5"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164" fontId="7" fillId="0" borderId="2" xfId="0" applyNumberFormat="1" applyFont="1" applyFill="1" applyBorder="1" applyAlignment="1">
      <alignment horizontal="center" vertical="center" wrapText="1"/>
    </xf>
    <xf numFmtId="164" fontId="7" fillId="0" borderId="6" xfId="0" applyNumberFormat="1" applyFont="1" applyFill="1" applyBorder="1" applyAlignment="1">
      <alignment horizontal="center" vertical="center" wrapText="1"/>
    </xf>
    <xf numFmtId="49" fontId="7" fillId="0" borderId="7"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0" fontId="7" fillId="0" borderId="3" xfId="0" applyFont="1" applyFill="1" applyBorder="1" applyAlignment="1">
      <alignment horizontal="left" vertical="center" wrapText="1"/>
    </xf>
    <xf numFmtId="164" fontId="7" fillId="0" borderId="3" xfId="0" applyNumberFormat="1" applyFont="1" applyFill="1" applyBorder="1" applyAlignment="1">
      <alignment horizontal="center" vertical="center" wrapText="1"/>
    </xf>
    <xf numFmtId="49" fontId="7" fillId="0" borderId="8"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164" fontId="7"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164" fontId="5" fillId="0" borderId="1" xfId="0" applyNumberFormat="1" applyFont="1" applyFill="1" applyBorder="1" applyAlignment="1">
      <alignment horizontal="center" vertical="center" wrapText="1"/>
    </xf>
    <xf numFmtId="164" fontId="5" fillId="0" borderId="6" xfId="0" applyNumberFormat="1" applyFont="1" applyFill="1" applyBorder="1" applyAlignment="1">
      <alignment horizontal="center" vertical="center" wrapText="1"/>
    </xf>
    <xf numFmtId="49" fontId="7" fillId="0" borderId="21" xfId="0" applyNumberFormat="1" applyFont="1" applyFill="1" applyBorder="1" applyAlignment="1">
      <alignment horizontal="center" vertical="center" wrapText="1"/>
    </xf>
    <xf numFmtId="49" fontId="7" fillId="0" borderId="20" xfId="0" applyNumberFormat="1" applyFont="1" applyFill="1" applyBorder="1" applyAlignment="1">
      <alignment horizontal="center" vertical="center" wrapText="1"/>
    </xf>
    <xf numFmtId="0" fontId="7" fillId="0" borderId="18" xfId="0" applyFont="1" applyFill="1" applyBorder="1" applyAlignment="1">
      <alignment horizontal="left" vertical="center" wrapText="1"/>
    </xf>
    <xf numFmtId="0" fontId="7" fillId="0" borderId="19" xfId="0" applyFont="1" applyFill="1" applyBorder="1" applyAlignment="1">
      <alignment horizontal="left" vertical="center" wrapText="1"/>
    </xf>
    <xf numFmtId="0" fontId="7" fillId="0" borderId="20" xfId="0" applyFont="1" applyFill="1" applyBorder="1" applyAlignment="1">
      <alignment horizontal="left" vertical="center" wrapText="1"/>
    </xf>
    <xf numFmtId="49" fontId="9" fillId="0" borderId="4" xfId="0" applyNumberFormat="1" applyFont="1" applyFill="1" applyBorder="1" applyAlignment="1">
      <alignment horizontal="center" vertical="center"/>
    </xf>
    <xf numFmtId="0" fontId="5" fillId="0" borderId="18" xfId="0" applyFont="1" applyFill="1" applyBorder="1" applyAlignment="1">
      <alignment horizontal="left" vertical="center" wrapText="1"/>
    </xf>
    <xf numFmtId="0" fontId="5" fillId="0" borderId="19" xfId="0" applyFont="1" applyFill="1" applyBorder="1" applyAlignment="1">
      <alignment horizontal="left" vertical="center" wrapText="1"/>
    </xf>
    <xf numFmtId="0" fontId="5" fillId="0" borderId="20" xfId="0" applyFont="1" applyFill="1" applyBorder="1" applyAlignment="1">
      <alignment horizontal="left" vertical="center" wrapText="1"/>
    </xf>
    <xf numFmtId="49" fontId="10" fillId="0" borderId="4" xfId="0" applyNumberFormat="1" applyFont="1" applyFill="1" applyBorder="1" applyAlignment="1">
      <alignment horizontal="center" vertical="center"/>
    </xf>
    <xf numFmtId="0" fontId="10" fillId="0" borderId="27" xfId="0" applyNumberFormat="1" applyFont="1" applyFill="1" applyBorder="1" applyAlignment="1">
      <alignment horizontal="left" vertical="center" wrapText="1"/>
    </xf>
    <xf numFmtId="0" fontId="10" fillId="0" borderId="28" xfId="0" applyNumberFormat="1" applyFont="1" applyFill="1" applyBorder="1" applyAlignment="1">
      <alignment horizontal="left" vertical="center" wrapText="1"/>
    </xf>
    <xf numFmtId="0" fontId="10" fillId="0" borderId="29" xfId="0" applyNumberFormat="1" applyFont="1" applyFill="1" applyBorder="1" applyAlignment="1">
      <alignment horizontal="left" vertical="center" wrapText="1"/>
    </xf>
    <xf numFmtId="0" fontId="9" fillId="0" borderId="30" xfId="0" applyNumberFormat="1" applyFont="1" applyFill="1" applyBorder="1" applyAlignment="1">
      <alignment horizontal="left" vertical="center" wrapText="1"/>
    </xf>
    <xf numFmtId="0" fontId="9" fillId="0" borderId="31" xfId="0" applyNumberFormat="1" applyFont="1" applyFill="1" applyBorder="1" applyAlignment="1">
      <alignment horizontal="left" vertical="center" wrapText="1"/>
    </xf>
    <xf numFmtId="0" fontId="9" fillId="0" borderId="32" xfId="0" applyNumberFormat="1" applyFont="1" applyFill="1" applyBorder="1" applyAlignment="1">
      <alignment horizontal="left" vertical="center" wrapText="1"/>
    </xf>
    <xf numFmtId="0" fontId="9" fillId="0" borderId="33" xfId="0" applyNumberFormat="1" applyFont="1" applyFill="1" applyBorder="1" applyAlignment="1">
      <alignment horizontal="left" vertical="center" wrapText="1"/>
    </xf>
    <xf numFmtId="0" fontId="9" fillId="0" borderId="34" xfId="0" applyNumberFormat="1" applyFont="1" applyFill="1" applyBorder="1" applyAlignment="1">
      <alignment horizontal="left" vertical="center" wrapText="1"/>
    </xf>
    <xf numFmtId="0" fontId="9" fillId="0" borderId="26" xfId="0" applyNumberFormat="1" applyFont="1" applyFill="1" applyBorder="1" applyAlignment="1">
      <alignment horizontal="left" vertical="center" wrapText="1"/>
    </xf>
    <xf numFmtId="0" fontId="10" fillId="0" borderId="35" xfId="0" applyNumberFormat="1" applyFont="1" applyFill="1" applyBorder="1" applyAlignment="1">
      <alignment horizontal="left" vertical="center" wrapText="1"/>
    </xf>
    <xf numFmtId="0" fontId="9" fillId="0" borderId="36" xfId="0" applyNumberFormat="1" applyFont="1" applyFill="1" applyBorder="1" applyAlignment="1">
      <alignment horizontal="left" vertical="center" wrapText="1"/>
    </xf>
    <xf numFmtId="0" fontId="9" fillId="0" borderId="37" xfId="0" applyNumberFormat="1" applyFont="1" applyFill="1" applyBorder="1" applyAlignment="1">
      <alignment horizontal="left" vertical="center" wrapText="1"/>
    </xf>
    <xf numFmtId="0" fontId="9" fillId="0" borderId="35" xfId="0" applyNumberFormat="1" applyFont="1" applyFill="1" applyBorder="1" applyAlignment="1">
      <alignment horizontal="left" vertical="center" wrapText="1"/>
    </xf>
    <xf numFmtId="0" fontId="9" fillId="0" borderId="28" xfId="0" applyNumberFormat="1" applyFont="1" applyFill="1" applyBorder="1" applyAlignment="1">
      <alignment horizontal="left" vertical="center" wrapText="1"/>
    </xf>
    <xf numFmtId="0" fontId="9" fillId="0" borderId="29" xfId="0" applyNumberFormat="1" applyFont="1" applyFill="1" applyBorder="1" applyAlignment="1">
      <alignment horizontal="left" vertical="center" wrapText="1"/>
    </xf>
    <xf numFmtId="0" fontId="9" fillId="0" borderId="27" xfId="0" applyNumberFormat="1" applyFont="1" applyFill="1" applyBorder="1" applyAlignment="1">
      <alignment horizontal="left" vertical="center" wrapText="1"/>
    </xf>
    <xf numFmtId="0" fontId="10" fillId="0" borderId="38" xfId="0" applyNumberFormat="1" applyFont="1" applyFill="1" applyBorder="1" applyAlignment="1">
      <alignment horizontal="left" vertical="center" wrapText="1"/>
    </xf>
    <xf numFmtId="0" fontId="10" fillId="0" borderId="19" xfId="0" applyNumberFormat="1" applyFont="1" applyFill="1" applyBorder="1" applyAlignment="1">
      <alignment horizontal="left" vertical="center" wrapText="1"/>
    </xf>
    <xf numFmtId="0" fontId="10" fillId="0" borderId="20" xfId="0" applyNumberFormat="1" applyFont="1" applyFill="1" applyBorder="1" applyAlignment="1">
      <alignment horizontal="left" vertical="center" wrapText="1"/>
    </xf>
    <xf numFmtId="0" fontId="9" fillId="0" borderId="4" xfId="0" applyFont="1" applyFill="1" applyBorder="1" applyAlignment="1">
      <alignment horizontal="left" vertical="center" wrapText="1"/>
    </xf>
    <xf numFmtId="49" fontId="5" fillId="0" borderId="21" xfId="0" applyNumberFormat="1" applyFont="1" applyFill="1" applyBorder="1" applyAlignment="1">
      <alignment horizontal="center" vertical="center" wrapText="1"/>
    </xf>
    <xf numFmtId="49" fontId="5" fillId="0" borderId="20" xfId="0" applyNumberFormat="1" applyFont="1" applyFill="1" applyBorder="1" applyAlignment="1">
      <alignment horizontal="center" vertical="center" wrapText="1"/>
    </xf>
    <xf numFmtId="49" fontId="5" fillId="0" borderId="9" xfId="0" applyNumberFormat="1" applyFont="1" applyFill="1" applyBorder="1" applyAlignment="1">
      <alignment horizontal="center" vertical="center" wrapText="1"/>
    </xf>
    <xf numFmtId="49" fontId="5" fillId="0" borderId="10" xfId="0" applyNumberFormat="1" applyFont="1" applyFill="1" applyBorder="1" applyAlignment="1">
      <alignment horizontal="center" vertical="center" wrapText="1"/>
    </xf>
    <xf numFmtId="0" fontId="5" fillId="0" borderId="10" xfId="0" applyFont="1" applyFill="1" applyBorder="1" applyAlignment="1">
      <alignment horizontal="left" vertical="center" wrapText="1"/>
    </xf>
    <xf numFmtId="164" fontId="5" fillId="0" borderId="10" xfId="0" applyNumberFormat="1" applyFont="1" applyFill="1" applyBorder="1" applyAlignment="1">
      <alignment horizontal="center" vertical="center" wrapText="1"/>
    </xf>
    <xf numFmtId="49" fontId="7" fillId="0" borderId="40" xfId="0" applyNumberFormat="1" applyFont="1" applyFill="1" applyBorder="1" applyAlignment="1">
      <alignment horizontal="center" vertical="center" wrapText="1"/>
    </xf>
    <xf numFmtId="0" fontId="7" fillId="0" borderId="14"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16" xfId="0" applyFont="1" applyFill="1" applyBorder="1" applyAlignment="1">
      <alignment horizontal="left" vertical="center" wrapText="1"/>
    </xf>
    <xf numFmtId="49" fontId="5" fillId="0" borderId="40" xfId="0" applyNumberFormat="1" applyFont="1" applyFill="1" applyBorder="1" applyAlignment="1">
      <alignment horizontal="center" vertical="center" wrapText="1"/>
    </xf>
    <xf numFmtId="0" fontId="5" fillId="0" borderId="14"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16" xfId="0" applyFont="1" applyFill="1" applyBorder="1" applyAlignment="1">
      <alignment horizontal="left" vertical="center" wrapText="1"/>
    </xf>
    <xf numFmtId="164" fontId="5" fillId="0" borderId="2" xfId="0" applyNumberFormat="1" applyFont="1" applyFill="1" applyBorder="1" applyAlignment="1">
      <alignment horizontal="center" vertical="center" wrapText="1"/>
    </xf>
    <xf numFmtId="49" fontId="7" fillId="0" borderId="9" xfId="0" applyNumberFormat="1" applyFont="1" applyFill="1" applyBorder="1" applyAlignment="1">
      <alignment horizontal="center" vertical="center" wrapText="1"/>
    </xf>
    <xf numFmtId="49" fontId="7" fillId="0" borderId="10" xfId="0" applyNumberFormat="1" applyFont="1" applyFill="1" applyBorder="1" applyAlignment="1">
      <alignment horizontal="center" vertical="center" wrapText="1"/>
    </xf>
    <xf numFmtId="0" fontId="7" fillId="0" borderId="24" xfId="0" applyFont="1" applyFill="1" applyBorder="1" applyAlignment="1">
      <alignment horizontal="left" vertical="center" wrapText="1"/>
    </xf>
    <xf numFmtId="0" fontId="7" fillId="0" borderId="25" xfId="0" applyFont="1" applyFill="1" applyBorder="1" applyAlignment="1">
      <alignment horizontal="left" vertical="center" wrapText="1"/>
    </xf>
    <xf numFmtId="164" fontId="7" fillId="0" borderId="23" xfId="0" applyNumberFormat="1" applyFont="1" applyFill="1" applyBorder="1" applyAlignment="1">
      <alignment horizontal="center" vertical="center" wrapText="1"/>
    </xf>
    <xf numFmtId="49" fontId="7" fillId="0" borderId="39" xfId="0" applyNumberFormat="1" applyFont="1" applyFill="1" applyBorder="1" applyAlignment="1">
      <alignment horizontal="center" vertical="center" wrapText="1"/>
    </xf>
    <xf numFmtId="164" fontId="7" fillId="0" borderId="25" xfId="0" applyNumberFormat="1" applyFont="1" applyFill="1" applyBorder="1" applyAlignment="1">
      <alignment horizontal="center" vertical="center" wrapText="1"/>
    </xf>
    <xf numFmtId="0" fontId="5" fillId="0" borderId="24" xfId="0" applyFont="1" applyFill="1" applyBorder="1" applyAlignment="1">
      <alignment horizontal="left" vertical="center" wrapText="1"/>
    </xf>
    <xf numFmtId="0" fontId="5" fillId="0" borderId="25" xfId="0" applyFont="1" applyFill="1" applyBorder="1" applyAlignment="1">
      <alignment horizontal="left" vertical="center" wrapText="1"/>
    </xf>
    <xf numFmtId="164" fontId="5" fillId="0" borderId="41" xfId="0" applyNumberFormat="1" applyFont="1" applyFill="1" applyBorder="1" applyAlignment="1">
      <alignment horizontal="center" vertical="center" wrapText="1"/>
    </xf>
    <xf numFmtId="164" fontId="7" fillId="0" borderId="22" xfId="0" applyNumberFormat="1" applyFont="1" applyFill="1" applyBorder="1" applyAlignment="1">
      <alignment horizontal="center" vertical="center" wrapText="1"/>
    </xf>
    <xf numFmtId="0" fontId="7" fillId="0" borderId="11" xfId="0" applyFont="1" applyFill="1" applyBorder="1" applyAlignment="1">
      <alignment vertical="center" wrapText="1"/>
    </xf>
    <xf numFmtId="0" fontId="7" fillId="0" borderId="12" xfId="0" applyFont="1" applyFill="1" applyBorder="1" applyAlignment="1">
      <alignment vertical="center" wrapText="1"/>
    </xf>
    <xf numFmtId="0" fontId="7" fillId="0" borderId="42" xfId="0" applyFont="1" applyFill="1" applyBorder="1" applyAlignment="1">
      <alignment vertical="center" wrapText="1"/>
    </xf>
    <xf numFmtId="164" fontId="7" fillId="0" borderId="11" xfId="0" applyNumberFormat="1" applyFont="1" applyFill="1" applyBorder="1" applyAlignment="1">
      <alignment horizontal="center" vertical="center"/>
    </xf>
    <xf numFmtId="164" fontId="7" fillId="0" borderId="12" xfId="0" applyNumberFormat="1" applyFont="1" applyFill="1" applyBorder="1" applyAlignment="1">
      <alignment horizontal="center" vertical="center"/>
    </xf>
    <xf numFmtId="164" fontId="7" fillId="0" borderId="43" xfId="0" applyNumberFormat="1" applyFont="1" applyFill="1" applyBorder="1" applyAlignment="1">
      <alignment horizontal="center" vertical="center" wrapText="1"/>
    </xf>
    <xf numFmtId="0" fontId="2" fillId="0" borderId="0" xfId="0" applyFont="1" applyFill="1"/>
    <xf numFmtId="0" fontId="0" fillId="0" borderId="0" xfId="0" applyFill="1"/>
    <xf numFmtId="0" fontId="8" fillId="0" borderId="0" xfId="0" applyFont="1" applyFill="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300"/>
  <sheetViews>
    <sheetView tabSelected="1" view="pageBreakPreview" topLeftCell="A286" zoomScale="60" zoomScaleNormal="100" workbookViewId="0">
      <selection sqref="A1:K1048576"/>
    </sheetView>
  </sheetViews>
  <sheetFormatPr defaultColWidth="9.109375" defaultRowHeight="13.2"/>
  <cols>
    <col min="1" max="1" width="9.109375" style="103" customWidth="1"/>
    <col min="2" max="2" width="15.109375" style="103" customWidth="1"/>
    <col min="3" max="7" width="9.109375" style="103" customWidth="1"/>
    <col min="8" max="8" width="15.6640625" style="103" customWidth="1"/>
    <col min="9" max="9" width="16.109375" style="103" customWidth="1"/>
    <col min="10" max="10" width="17.109375" style="103" customWidth="1"/>
    <col min="11" max="11" width="18" style="103" customWidth="1"/>
    <col min="12" max="12" width="12.6640625" style="1" customWidth="1"/>
    <col min="13" max="15" width="9.109375" style="1"/>
    <col min="16" max="16" width="15" style="1" customWidth="1"/>
    <col min="17" max="17" width="9.109375" style="1"/>
    <col min="18" max="18" width="15.88671875" style="1" customWidth="1"/>
    <col min="19" max="16384" width="9.109375" style="1"/>
  </cols>
  <sheetData>
    <row r="1" spans="1:11">
      <c r="A1" s="6"/>
      <c r="B1" s="6"/>
      <c r="C1" s="6"/>
      <c r="D1" s="6"/>
      <c r="E1" s="6"/>
      <c r="F1" s="6"/>
      <c r="G1" s="6"/>
      <c r="H1" s="6"/>
      <c r="I1" s="6"/>
      <c r="J1" s="6"/>
      <c r="K1" s="7" t="s">
        <v>390</v>
      </c>
    </row>
    <row r="2" spans="1:11">
      <c r="A2" s="6"/>
      <c r="B2" s="6"/>
      <c r="C2" s="6"/>
      <c r="D2" s="6"/>
      <c r="E2" s="6"/>
      <c r="F2" s="6"/>
      <c r="G2" s="6"/>
      <c r="H2" s="8"/>
      <c r="I2" s="9" t="s">
        <v>405</v>
      </c>
      <c r="J2" s="9"/>
      <c r="K2" s="9"/>
    </row>
    <row r="3" spans="1:11">
      <c r="A3" s="10"/>
      <c r="B3" s="10"/>
      <c r="C3" s="10"/>
      <c r="D3" s="10"/>
      <c r="E3" s="10"/>
      <c r="F3" s="10"/>
      <c r="G3" s="10"/>
      <c r="H3" s="11" t="s">
        <v>406</v>
      </c>
      <c r="I3" s="11"/>
      <c r="J3" s="11"/>
      <c r="K3" s="11"/>
    </row>
    <row r="4" spans="1:11" ht="15" customHeight="1">
      <c r="A4" s="12" t="s">
        <v>407</v>
      </c>
      <c r="B4" s="12"/>
      <c r="C4" s="12"/>
      <c r="D4" s="12"/>
      <c r="E4" s="12"/>
      <c r="F4" s="12"/>
      <c r="G4" s="12"/>
      <c r="H4" s="12"/>
      <c r="I4" s="12"/>
      <c r="J4" s="12"/>
      <c r="K4" s="12"/>
    </row>
    <row r="5" spans="1:11" ht="15" customHeight="1">
      <c r="A5" s="13"/>
      <c r="B5" s="13"/>
      <c r="C5" s="13"/>
      <c r="D5" s="13"/>
      <c r="E5" s="13"/>
      <c r="F5" s="13"/>
      <c r="G5" s="13"/>
      <c r="H5" s="13"/>
      <c r="I5" s="13"/>
      <c r="J5" s="13"/>
      <c r="K5" s="13" t="s">
        <v>391</v>
      </c>
    </row>
    <row r="6" spans="1:11" ht="42" customHeight="1">
      <c r="A6" s="14" t="s">
        <v>393</v>
      </c>
      <c r="B6" s="15"/>
      <c r="C6" s="14" t="s">
        <v>394</v>
      </c>
      <c r="D6" s="16"/>
      <c r="E6" s="16"/>
      <c r="F6" s="16"/>
      <c r="G6" s="16"/>
      <c r="H6" s="15"/>
      <c r="I6" s="17" t="s">
        <v>392</v>
      </c>
      <c r="J6" s="18" t="s">
        <v>404</v>
      </c>
      <c r="K6" s="17" t="s">
        <v>403</v>
      </c>
    </row>
    <row r="7" spans="1:11" ht="15" customHeight="1">
      <c r="A7" s="19">
        <v>1</v>
      </c>
      <c r="B7" s="15"/>
      <c r="C7" s="20">
        <v>2</v>
      </c>
      <c r="D7" s="21"/>
      <c r="E7" s="21"/>
      <c r="F7" s="21"/>
      <c r="G7" s="21"/>
      <c r="H7" s="22"/>
      <c r="I7" s="23">
        <v>3</v>
      </c>
      <c r="J7" s="23">
        <v>4</v>
      </c>
      <c r="K7" s="23">
        <v>5</v>
      </c>
    </row>
    <row r="8" spans="1:11" ht="15" customHeight="1">
      <c r="A8" s="24" t="s">
        <v>63</v>
      </c>
      <c r="B8" s="25"/>
      <c r="C8" s="26" t="s">
        <v>64</v>
      </c>
      <c r="D8" s="26"/>
      <c r="E8" s="26"/>
      <c r="F8" s="26"/>
      <c r="G8" s="26"/>
      <c r="H8" s="26"/>
      <c r="I8" s="27">
        <f>I9+I17+I31+I48+I59+I66+I102+I113+I132+I148+I211</f>
        <v>2836411.2</v>
      </c>
      <c r="J8" s="27">
        <f>J9+J17+J31+J48+J59+J66+J102+J113+J132+J148+J211</f>
        <v>2219903.1000000006</v>
      </c>
      <c r="K8" s="28">
        <f>J8/I8*100</f>
        <v>78.264501987582065</v>
      </c>
    </row>
    <row r="9" spans="1:11" ht="15" customHeight="1">
      <c r="A9" s="29" t="s">
        <v>65</v>
      </c>
      <c r="B9" s="30"/>
      <c r="C9" s="31" t="s">
        <v>66</v>
      </c>
      <c r="D9" s="31"/>
      <c r="E9" s="31"/>
      <c r="F9" s="31"/>
      <c r="G9" s="31"/>
      <c r="H9" s="31"/>
      <c r="I9" s="32">
        <f>I10</f>
        <v>2237422.2000000002</v>
      </c>
      <c r="J9" s="32">
        <f t="shared" ref="J9" si="0">J10</f>
        <v>1637855.9</v>
      </c>
      <c r="K9" s="28">
        <f t="shared" ref="K9:K79" si="1">J9/I9*100</f>
        <v>73.20280901834262</v>
      </c>
    </row>
    <row r="10" spans="1:11" ht="15" customHeight="1">
      <c r="A10" s="33" t="s">
        <v>67</v>
      </c>
      <c r="B10" s="34"/>
      <c r="C10" s="35" t="s">
        <v>68</v>
      </c>
      <c r="D10" s="35"/>
      <c r="E10" s="35"/>
      <c r="F10" s="35"/>
      <c r="G10" s="35"/>
      <c r="H10" s="35"/>
      <c r="I10" s="36">
        <f>I11+I13+I15</f>
        <v>2237422.2000000002</v>
      </c>
      <c r="J10" s="36">
        <f>J11+J13+J15</f>
        <v>1637855.9</v>
      </c>
      <c r="K10" s="28">
        <f t="shared" si="1"/>
        <v>73.20280901834262</v>
      </c>
    </row>
    <row r="11" spans="1:11" ht="90" customHeight="1">
      <c r="A11" s="4" t="s">
        <v>69</v>
      </c>
      <c r="B11" s="5"/>
      <c r="C11" s="37" t="s">
        <v>70</v>
      </c>
      <c r="D11" s="37"/>
      <c r="E11" s="37"/>
      <c r="F11" s="37"/>
      <c r="G11" s="37"/>
      <c r="H11" s="37"/>
      <c r="I11" s="38">
        <f>I12</f>
        <v>1334142.3999999999</v>
      </c>
      <c r="J11" s="38">
        <v>1438292.5</v>
      </c>
      <c r="K11" s="39">
        <f t="shared" si="1"/>
        <v>107.80652050335857</v>
      </c>
    </row>
    <row r="12" spans="1:11" ht="75.599999999999994" customHeight="1">
      <c r="A12" s="4" t="s">
        <v>69</v>
      </c>
      <c r="B12" s="5"/>
      <c r="C12" s="37" t="s">
        <v>70</v>
      </c>
      <c r="D12" s="37"/>
      <c r="E12" s="37"/>
      <c r="F12" s="37"/>
      <c r="G12" s="37"/>
      <c r="H12" s="37"/>
      <c r="I12" s="38">
        <v>1334142.3999999999</v>
      </c>
      <c r="J12" s="38">
        <v>1417610.4</v>
      </c>
      <c r="K12" s="39">
        <f t="shared" si="1"/>
        <v>106.25630367493007</v>
      </c>
    </row>
    <row r="13" spans="1:11" ht="66" customHeight="1">
      <c r="A13" s="4" t="s">
        <v>71</v>
      </c>
      <c r="B13" s="5"/>
      <c r="C13" s="37" t="s">
        <v>72</v>
      </c>
      <c r="D13" s="37"/>
      <c r="E13" s="37"/>
      <c r="F13" s="37"/>
      <c r="G13" s="37"/>
      <c r="H13" s="37"/>
      <c r="I13" s="38">
        <f>I14</f>
        <v>34942.800000000003</v>
      </c>
      <c r="J13" s="38">
        <f>J14</f>
        <v>16345</v>
      </c>
      <c r="K13" s="39">
        <f t="shared" si="1"/>
        <v>46.776446077589654</v>
      </c>
    </row>
    <row r="14" spans="1:11" ht="72" customHeight="1">
      <c r="A14" s="4" t="s">
        <v>71</v>
      </c>
      <c r="B14" s="5"/>
      <c r="C14" s="37" t="s">
        <v>72</v>
      </c>
      <c r="D14" s="37"/>
      <c r="E14" s="37"/>
      <c r="F14" s="37"/>
      <c r="G14" s="37"/>
      <c r="H14" s="37"/>
      <c r="I14" s="38">
        <v>34942.800000000003</v>
      </c>
      <c r="J14" s="38">
        <v>16345</v>
      </c>
      <c r="K14" s="39">
        <f t="shared" si="1"/>
        <v>46.776446077589654</v>
      </c>
    </row>
    <row r="15" spans="1:11" ht="123" customHeight="1">
      <c r="A15" s="4" t="s">
        <v>73</v>
      </c>
      <c r="B15" s="5"/>
      <c r="C15" s="37" t="s">
        <v>74</v>
      </c>
      <c r="D15" s="37"/>
      <c r="E15" s="37"/>
      <c r="F15" s="37"/>
      <c r="G15" s="37"/>
      <c r="H15" s="37"/>
      <c r="I15" s="38">
        <f>I16</f>
        <v>868337</v>
      </c>
      <c r="J15" s="38">
        <v>183218.4</v>
      </c>
      <c r="K15" s="39">
        <f t="shared" si="1"/>
        <v>21.099918579998317</v>
      </c>
    </row>
    <row r="16" spans="1:11" ht="127.5" customHeight="1">
      <c r="A16" s="4" t="s">
        <v>73</v>
      </c>
      <c r="B16" s="5"/>
      <c r="C16" s="37" t="s">
        <v>74</v>
      </c>
      <c r="D16" s="37"/>
      <c r="E16" s="37"/>
      <c r="F16" s="37"/>
      <c r="G16" s="37"/>
      <c r="H16" s="37"/>
      <c r="I16" s="38">
        <v>868337</v>
      </c>
      <c r="J16" s="38">
        <v>183218.4</v>
      </c>
      <c r="K16" s="39">
        <f t="shared" si="1"/>
        <v>21.099918579998317</v>
      </c>
    </row>
    <row r="17" spans="1:11" ht="23.25" customHeight="1">
      <c r="A17" s="33" t="s">
        <v>75</v>
      </c>
      <c r="B17" s="34"/>
      <c r="C17" s="35" t="s">
        <v>76</v>
      </c>
      <c r="D17" s="35"/>
      <c r="E17" s="35"/>
      <c r="F17" s="35"/>
      <c r="G17" s="35"/>
      <c r="H17" s="35"/>
      <c r="I17" s="36">
        <f>I18</f>
        <v>67017</v>
      </c>
      <c r="J17" s="36">
        <f t="shared" ref="J17" si="2">J18</f>
        <v>46660.100000000006</v>
      </c>
      <c r="K17" s="28">
        <f t="shared" si="1"/>
        <v>69.624274437829214</v>
      </c>
    </row>
    <row r="18" spans="1:11" ht="23.25" customHeight="1">
      <c r="A18" s="33" t="s">
        <v>77</v>
      </c>
      <c r="B18" s="34"/>
      <c r="C18" s="35" t="s">
        <v>78</v>
      </c>
      <c r="D18" s="35"/>
      <c r="E18" s="35"/>
      <c r="F18" s="35"/>
      <c r="G18" s="35"/>
      <c r="H18" s="35"/>
      <c r="I18" s="36">
        <f>I19+I22+I25+I28</f>
        <v>67017</v>
      </c>
      <c r="J18" s="36">
        <f t="shared" ref="J18" si="3">J19+J22+J25+J28</f>
        <v>46660.100000000006</v>
      </c>
      <c r="K18" s="28">
        <f t="shared" si="1"/>
        <v>69.624274437829214</v>
      </c>
    </row>
    <row r="19" spans="1:11" ht="62.25" customHeight="1">
      <c r="A19" s="4" t="s">
        <v>79</v>
      </c>
      <c r="B19" s="5"/>
      <c r="C19" s="37" t="s">
        <v>80</v>
      </c>
      <c r="D19" s="37"/>
      <c r="E19" s="37"/>
      <c r="F19" s="37"/>
      <c r="G19" s="37"/>
      <c r="H19" s="37"/>
      <c r="I19" s="38">
        <f>I20</f>
        <v>33453</v>
      </c>
      <c r="J19" s="38">
        <f t="shared" ref="J19" si="4">J20</f>
        <v>24212.1</v>
      </c>
      <c r="K19" s="39">
        <f t="shared" si="1"/>
        <v>72.376468478163389</v>
      </c>
    </row>
    <row r="20" spans="1:11" ht="96" customHeight="1">
      <c r="A20" s="4" t="s">
        <v>81</v>
      </c>
      <c r="B20" s="5"/>
      <c r="C20" s="37" t="s">
        <v>82</v>
      </c>
      <c r="D20" s="37"/>
      <c r="E20" s="37"/>
      <c r="F20" s="37"/>
      <c r="G20" s="37"/>
      <c r="H20" s="37"/>
      <c r="I20" s="38">
        <f>I21</f>
        <v>33453</v>
      </c>
      <c r="J20" s="38">
        <f>J21</f>
        <v>24212.1</v>
      </c>
      <c r="K20" s="39">
        <f t="shared" si="1"/>
        <v>72.376468478163389</v>
      </c>
    </row>
    <row r="21" spans="1:11" ht="90.75" customHeight="1">
      <c r="A21" s="4" t="s">
        <v>81</v>
      </c>
      <c r="B21" s="5"/>
      <c r="C21" s="37" t="s">
        <v>82</v>
      </c>
      <c r="D21" s="37"/>
      <c r="E21" s="37"/>
      <c r="F21" s="37"/>
      <c r="G21" s="37"/>
      <c r="H21" s="37"/>
      <c r="I21" s="38">
        <v>33453</v>
      </c>
      <c r="J21" s="38">
        <v>24212.1</v>
      </c>
      <c r="K21" s="39">
        <f t="shared" si="1"/>
        <v>72.376468478163389</v>
      </c>
    </row>
    <row r="22" spans="1:11" ht="74.25" customHeight="1">
      <c r="A22" s="4" t="s">
        <v>83</v>
      </c>
      <c r="B22" s="5"/>
      <c r="C22" s="37" t="s">
        <v>84</v>
      </c>
      <c r="D22" s="37"/>
      <c r="E22" s="37"/>
      <c r="F22" s="37"/>
      <c r="G22" s="37"/>
      <c r="H22" s="37"/>
      <c r="I22" s="38">
        <f>I23</f>
        <v>189</v>
      </c>
      <c r="J22" s="38">
        <f>J23</f>
        <v>138.30000000000001</v>
      </c>
      <c r="K22" s="39">
        <f t="shared" si="1"/>
        <v>73.174603174603178</v>
      </c>
    </row>
    <row r="23" spans="1:11" ht="121.2" customHeight="1">
      <c r="A23" s="4" t="s">
        <v>85</v>
      </c>
      <c r="B23" s="5"/>
      <c r="C23" s="37" t="s">
        <v>86</v>
      </c>
      <c r="D23" s="37"/>
      <c r="E23" s="37"/>
      <c r="F23" s="37"/>
      <c r="G23" s="37"/>
      <c r="H23" s="37"/>
      <c r="I23" s="38">
        <f>I24</f>
        <v>189</v>
      </c>
      <c r="J23" s="38">
        <f>J24</f>
        <v>138.30000000000001</v>
      </c>
      <c r="K23" s="39">
        <f t="shared" si="1"/>
        <v>73.174603174603178</v>
      </c>
    </row>
    <row r="24" spans="1:11" ht="105" customHeight="1">
      <c r="A24" s="4" t="s">
        <v>85</v>
      </c>
      <c r="B24" s="5"/>
      <c r="C24" s="37" t="s">
        <v>86</v>
      </c>
      <c r="D24" s="37"/>
      <c r="E24" s="37"/>
      <c r="F24" s="37"/>
      <c r="G24" s="37"/>
      <c r="H24" s="37"/>
      <c r="I24" s="38">
        <v>189</v>
      </c>
      <c r="J24" s="38">
        <v>138.30000000000001</v>
      </c>
      <c r="K24" s="39">
        <f t="shared" si="1"/>
        <v>73.174603174603178</v>
      </c>
    </row>
    <row r="25" spans="1:11" ht="58.5" customHeight="1">
      <c r="A25" s="4" t="s">
        <v>87</v>
      </c>
      <c r="B25" s="5"/>
      <c r="C25" s="37" t="s">
        <v>88</v>
      </c>
      <c r="D25" s="37"/>
      <c r="E25" s="37"/>
      <c r="F25" s="37"/>
      <c r="G25" s="37"/>
      <c r="H25" s="37"/>
      <c r="I25" s="38">
        <f>I26</f>
        <v>37083</v>
      </c>
      <c r="J25" s="38">
        <f t="shared" ref="J25" si="5">J26</f>
        <v>25434.9</v>
      </c>
      <c r="K25" s="39">
        <f t="shared" si="1"/>
        <v>68.589110913356535</v>
      </c>
    </row>
    <row r="26" spans="1:11" ht="93" customHeight="1">
      <c r="A26" s="4" t="s">
        <v>89</v>
      </c>
      <c r="B26" s="5"/>
      <c r="C26" s="37" t="s">
        <v>90</v>
      </c>
      <c r="D26" s="37"/>
      <c r="E26" s="37"/>
      <c r="F26" s="37"/>
      <c r="G26" s="37"/>
      <c r="H26" s="37"/>
      <c r="I26" s="38">
        <f>I27</f>
        <v>37083</v>
      </c>
      <c r="J26" s="38">
        <f t="shared" ref="J26" si="6">J27</f>
        <v>25434.9</v>
      </c>
      <c r="K26" s="39">
        <f t="shared" si="1"/>
        <v>68.589110913356535</v>
      </c>
    </row>
    <row r="27" spans="1:11" ht="90.75" customHeight="1">
      <c r="A27" s="4" t="s">
        <v>89</v>
      </c>
      <c r="B27" s="5"/>
      <c r="C27" s="37" t="s">
        <v>90</v>
      </c>
      <c r="D27" s="37"/>
      <c r="E27" s="37"/>
      <c r="F27" s="37"/>
      <c r="G27" s="37"/>
      <c r="H27" s="37"/>
      <c r="I27" s="38">
        <v>37083</v>
      </c>
      <c r="J27" s="38">
        <v>25434.9</v>
      </c>
      <c r="K27" s="39">
        <f t="shared" si="1"/>
        <v>68.589110913356535</v>
      </c>
    </row>
    <row r="28" spans="1:11" ht="65.25" customHeight="1">
      <c r="A28" s="4" t="s">
        <v>91</v>
      </c>
      <c r="B28" s="5"/>
      <c r="C28" s="37" t="s">
        <v>92</v>
      </c>
      <c r="D28" s="37"/>
      <c r="E28" s="37"/>
      <c r="F28" s="37"/>
      <c r="G28" s="37"/>
      <c r="H28" s="37"/>
      <c r="I28" s="38">
        <f>I29</f>
        <v>-3708</v>
      </c>
      <c r="J28" s="38">
        <f>J29</f>
        <v>-3125.2</v>
      </c>
      <c r="K28" s="39">
        <f t="shared" si="1"/>
        <v>84.282632146709815</v>
      </c>
    </row>
    <row r="29" spans="1:11" ht="93.75" customHeight="1">
      <c r="A29" s="4" t="s">
        <v>93</v>
      </c>
      <c r="B29" s="5"/>
      <c r="C29" s="37" t="s">
        <v>94</v>
      </c>
      <c r="D29" s="37"/>
      <c r="E29" s="37"/>
      <c r="F29" s="37"/>
      <c r="G29" s="37"/>
      <c r="H29" s="37"/>
      <c r="I29" s="38">
        <f>I30</f>
        <v>-3708</v>
      </c>
      <c r="J29" s="38">
        <f t="shared" ref="J29" si="7">J30</f>
        <v>-3125.2</v>
      </c>
      <c r="K29" s="39">
        <f t="shared" si="1"/>
        <v>84.282632146709815</v>
      </c>
    </row>
    <row r="30" spans="1:11" ht="95.25" customHeight="1">
      <c r="A30" s="4" t="s">
        <v>93</v>
      </c>
      <c r="B30" s="5"/>
      <c r="C30" s="37" t="s">
        <v>94</v>
      </c>
      <c r="D30" s="37"/>
      <c r="E30" s="37"/>
      <c r="F30" s="37"/>
      <c r="G30" s="37"/>
      <c r="H30" s="37"/>
      <c r="I30" s="38">
        <v>-3708</v>
      </c>
      <c r="J30" s="38">
        <v>-3125.2</v>
      </c>
      <c r="K30" s="39">
        <f t="shared" si="1"/>
        <v>84.282632146709815</v>
      </c>
    </row>
    <row r="31" spans="1:11" ht="15" customHeight="1">
      <c r="A31" s="33" t="s">
        <v>95</v>
      </c>
      <c r="B31" s="34"/>
      <c r="C31" s="35" t="s">
        <v>96</v>
      </c>
      <c r="D31" s="35"/>
      <c r="E31" s="35"/>
      <c r="F31" s="35"/>
      <c r="G31" s="35"/>
      <c r="H31" s="35"/>
      <c r="I31" s="36">
        <f>I32+I43+I46</f>
        <v>158153.9</v>
      </c>
      <c r="J31" s="36">
        <f>J32+J43+J46+J40+J37</f>
        <v>153437.79999999999</v>
      </c>
      <c r="K31" s="28">
        <f t="shared" si="1"/>
        <v>97.018031170903782</v>
      </c>
    </row>
    <row r="32" spans="1:11" ht="23.25" customHeight="1">
      <c r="A32" s="33" t="s">
        <v>97</v>
      </c>
      <c r="B32" s="34"/>
      <c r="C32" s="35" t="s">
        <v>98</v>
      </c>
      <c r="D32" s="35"/>
      <c r="E32" s="35"/>
      <c r="F32" s="35"/>
      <c r="G32" s="35"/>
      <c r="H32" s="35"/>
      <c r="I32" s="36">
        <f>I33</f>
        <v>137772.5</v>
      </c>
      <c r="J32" s="36">
        <f>J33</f>
        <v>131764.4</v>
      </c>
      <c r="K32" s="28">
        <f t="shared" si="1"/>
        <v>95.639115208042242</v>
      </c>
    </row>
    <row r="33" spans="1:11" ht="23.25" customHeight="1">
      <c r="A33" s="4" t="s">
        <v>99</v>
      </c>
      <c r="B33" s="5"/>
      <c r="C33" s="37" t="s">
        <v>100</v>
      </c>
      <c r="D33" s="37"/>
      <c r="E33" s="37"/>
      <c r="F33" s="37"/>
      <c r="G33" s="37"/>
      <c r="H33" s="37"/>
      <c r="I33" s="38">
        <f>I34</f>
        <v>137772.5</v>
      </c>
      <c r="J33" s="38">
        <f t="shared" ref="J33" si="8">J34</f>
        <v>131764.4</v>
      </c>
      <c r="K33" s="39">
        <f t="shared" si="1"/>
        <v>95.639115208042242</v>
      </c>
    </row>
    <row r="34" spans="1:11" ht="34.200000000000003" customHeight="1">
      <c r="A34" s="4" t="s">
        <v>101</v>
      </c>
      <c r="B34" s="5"/>
      <c r="C34" s="37" t="s">
        <v>100</v>
      </c>
      <c r="D34" s="37"/>
      <c r="E34" s="37"/>
      <c r="F34" s="37"/>
      <c r="G34" s="37"/>
      <c r="H34" s="37"/>
      <c r="I34" s="38">
        <f>I35</f>
        <v>137772.5</v>
      </c>
      <c r="J34" s="38">
        <f t="shared" ref="J34" si="9">J35</f>
        <v>131764.4</v>
      </c>
      <c r="K34" s="39">
        <f t="shared" si="1"/>
        <v>95.639115208042242</v>
      </c>
    </row>
    <row r="35" spans="1:11" ht="37.950000000000003" customHeight="1">
      <c r="A35" s="4" t="s">
        <v>101</v>
      </c>
      <c r="B35" s="5"/>
      <c r="C35" s="37" t="s">
        <v>100</v>
      </c>
      <c r="D35" s="37"/>
      <c r="E35" s="37"/>
      <c r="F35" s="37"/>
      <c r="G35" s="37"/>
      <c r="H35" s="37"/>
      <c r="I35" s="38">
        <v>137772.5</v>
      </c>
      <c r="J35" s="38">
        <v>131764.4</v>
      </c>
      <c r="K35" s="39">
        <f t="shared" si="1"/>
        <v>95.639115208042242</v>
      </c>
    </row>
    <row r="36" spans="1:11" ht="37.950000000000003" customHeight="1">
      <c r="A36" s="40" t="s">
        <v>422</v>
      </c>
      <c r="B36" s="41"/>
      <c r="C36" s="42" t="s">
        <v>423</v>
      </c>
      <c r="D36" s="43"/>
      <c r="E36" s="43"/>
      <c r="F36" s="43"/>
      <c r="G36" s="43"/>
      <c r="H36" s="44"/>
      <c r="I36" s="36">
        <v>0</v>
      </c>
      <c r="J36" s="36">
        <f>J37</f>
        <v>19.3</v>
      </c>
      <c r="K36" s="28">
        <v>0</v>
      </c>
    </row>
    <row r="37" spans="1:11" ht="30.75" customHeight="1">
      <c r="A37" s="45" t="s">
        <v>426</v>
      </c>
      <c r="B37" s="45"/>
      <c r="C37" s="46" t="s">
        <v>423</v>
      </c>
      <c r="D37" s="47"/>
      <c r="E37" s="47"/>
      <c r="F37" s="47"/>
      <c r="G37" s="47"/>
      <c r="H37" s="48"/>
      <c r="I37" s="38">
        <f>I38+I39</f>
        <v>0</v>
      </c>
      <c r="J37" s="38">
        <f>J38+J39</f>
        <v>19.3</v>
      </c>
      <c r="K37" s="39">
        <v>0</v>
      </c>
    </row>
    <row r="38" spans="1:11" ht="37.950000000000003" customHeight="1">
      <c r="A38" s="45" t="s">
        <v>427</v>
      </c>
      <c r="B38" s="45"/>
      <c r="C38" s="46" t="s">
        <v>424</v>
      </c>
      <c r="D38" s="47"/>
      <c r="E38" s="47"/>
      <c r="F38" s="47"/>
      <c r="G38" s="47"/>
      <c r="H38" s="48"/>
      <c r="I38" s="38">
        <v>0</v>
      </c>
      <c r="J38" s="38">
        <v>13.4</v>
      </c>
      <c r="K38" s="39">
        <v>0</v>
      </c>
    </row>
    <row r="39" spans="1:11" ht="37.950000000000003" customHeight="1">
      <c r="A39" s="45" t="s">
        <v>428</v>
      </c>
      <c r="B39" s="45"/>
      <c r="C39" s="46" t="s">
        <v>425</v>
      </c>
      <c r="D39" s="47"/>
      <c r="E39" s="47"/>
      <c r="F39" s="47"/>
      <c r="G39" s="47"/>
      <c r="H39" s="48"/>
      <c r="I39" s="38">
        <v>0</v>
      </c>
      <c r="J39" s="38">
        <v>5.9</v>
      </c>
      <c r="K39" s="39">
        <v>0</v>
      </c>
    </row>
    <row r="40" spans="1:11" ht="25.5" customHeight="1">
      <c r="A40" s="49" t="s">
        <v>429</v>
      </c>
      <c r="B40" s="49"/>
      <c r="C40" s="50" t="s">
        <v>431</v>
      </c>
      <c r="D40" s="51"/>
      <c r="E40" s="51"/>
      <c r="F40" s="51"/>
      <c r="G40" s="51"/>
      <c r="H40" s="52"/>
      <c r="I40" s="36">
        <f>I41</f>
        <v>0</v>
      </c>
      <c r="J40" s="36">
        <f>J41</f>
        <v>-60.8</v>
      </c>
      <c r="K40" s="28">
        <v>0</v>
      </c>
    </row>
    <row r="41" spans="1:11" ht="37.950000000000003" customHeight="1">
      <c r="A41" s="45" t="s">
        <v>408</v>
      </c>
      <c r="B41" s="45"/>
      <c r="C41" s="53" t="s">
        <v>431</v>
      </c>
      <c r="D41" s="54"/>
      <c r="E41" s="54"/>
      <c r="F41" s="54"/>
      <c r="G41" s="54"/>
      <c r="H41" s="55"/>
      <c r="I41" s="38">
        <f>I42</f>
        <v>0</v>
      </c>
      <c r="J41" s="38">
        <f>J42</f>
        <v>-60.8</v>
      </c>
      <c r="K41" s="39">
        <v>0</v>
      </c>
    </row>
    <row r="42" spans="1:11" ht="37.950000000000003" customHeight="1">
      <c r="A42" s="45" t="s">
        <v>430</v>
      </c>
      <c r="B42" s="45"/>
      <c r="C42" s="56" t="s">
        <v>432</v>
      </c>
      <c r="D42" s="57"/>
      <c r="E42" s="57"/>
      <c r="F42" s="57"/>
      <c r="G42" s="57"/>
      <c r="H42" s="58"/>
      <c r="I42" s="38">
        <v>0</v>
      </c>
      <c r="J42" s="38">
        <v>-60.8</v>
      </c>
      <c r="K42" s="39">
        <v>0</v>
      </c>
    </row>
    <row r="43" spans="1:11" ht="23.25" customHeight="1">
      <c r="A43" s="33" t="s">
        <v>102</v>
      </c>
      <c r="B43" s="34"/>
      <c r="C43" s="35" t="s">
        <v>103</v>
      </c>
      <c r="D43" s="35"/>
      <c r="E43" s="35"/>
      <c r="F43" s="35"/>
      <c r="G43" s="35"/>
      <c r="H43" s="35"/>
      <c r="I43" s="36">
        <f>I44</f>
        <v>19143.400000000001</v>
      </c>
      <c r="J43" s="36">
        <f t="shared" ref="J43" si="10">J44</f>
        <v>20407.099999999999</v>
      </c>
      <c r="K43" s="28">
        <f t="shared" si="1"/>
        <v>106.60123071136786</v>
      </c>
    </row>
    <row r="44" spans="1:11" ht="36" customHeight="1">
      <c r="A44" s="4" t="s">
        <v>104</v>
      </c>
      <c r="B44" s="5"/>
      <c r="C44" s="37" t="s">
        <v>105</v>
      </c>
      <c r="D44" s="37"/>
      <c r="E44" s="37"/>
      <c r="F44" s="37"/>
      <c r="G44" s="37"/>
      <c r="H44" s="37"/>
      <c r="I44" s="38">
        <f>I45</f>
        <v>19143.400000000001</v>
      </c>
      <c r="J44" s="38">
        <f t="shared" ref="J44" si="11">J45</f>
        <v>20407.099999999999</v>
      </c>
      <c r="K44" s="39">
        <f t="shared" si="1"/>
        <v>106.60123071136786</v>
      </c>
    </row>
    <row r="45" spans="1:11" ht="38.4" customHeight="1">
      <c r="A45" s="4" t="s">
        <v>104</v>
      </c>
      <c r="B45" s="5"/>
      <c r="C45" s="37" t="s">
        <v>105</v>
      </c>
      <c r="D45" s="37"/>
      <c r="E45" s="37"/>
      <c r="F45" s="37"/>
      <c r="G45" s="37"/>
      <c r="H45" s="37"/>
      <c r="I45" s="38">
        <v>19143.400000000001</v>
      </c>
      <c r="J45" s="38">
        <v>20407.099999999999</v>
      </c>
      <c r="K45" s="39">
        <f t="shared" si="1"/>
        <v>106.60123071136786</v>
      </c>
    </row>
    <row r="46" spans="1:11" ht="42" customHeight="1">
      <c r="A46" s="33" t="s">
        <v>106</v>
      </c>
      <c r="B46" s="34"/>
      <c r="C46" s="35" t="s">
        <v>107</v>
      </c>
      <c r="D46" s="35"/>
      <c r="E46" s="35"/>
      <c r="F46" s="35"/>
      <c r="G46" s="35"/>
      <c r="H46" s="35"/>
      <c r="I46" s="36">
        <f>I47</f>
        <v>1238</v>
      </c>
      <c r="J46" s="36">
        <f t="shared" ref="J46" si="12">J47</f>
        <v>1307.8</v>
      </c>
      <c r="K46" s="28">
        <f t="shared" si="1"/>
        <v>105.63812600969304</v>
      </c>
    </row>
    <row r="47" spans="1:11" ht="42" customHeight="1">
      <c r="A47" s="4" t="s">
        <v>106</v>
      </c>
      <c r="B47" s="5"/>
      <c r="C47" s="37" t="s">
        <v>107</v>
      </c>
      <c r="D47" s="37"/>
      <c r="E47" s="37"/>
      <c r="F47" s="37"/>
      <c r="G47" s="37"/>
      <c r="H47" s="37"/>
      <c r="I47" s="38">
        <v>1238</v>
      </c>
      <c r="J47" s="38">
        <v>1307.8</v>
      </c>
      <c r="K47" s="39">
        <f t="shared" si="1"/>
        <v>105.63812600969304</v>
      </c>
    </row>
    <row r="48" spans="1:11" ht="15" customHeight="1">
      <c r="A48" s="33" t="s">
        <v>108</v>
      </c>
      <c r="B48" s="34"/>
      <c r="C48" s="35" t="s">
        <v>109</v>
      </c>
      <c r="D48" s="35"/>
      <c r="E48" s="35"/>
      <c r="F48" s="35"/>
      <c r="G48" s="35"/>
      <c r="H48" s="35"/>
      <c r="I48" s="36">
        <f>I49+I52</f>
        <v>191644.2</v>
      </c>
      <c r="J48" s="36">
        <f t="shared" ref="J48" si="13">J49+J52</f>
        <v>199078.59999999998</v>
      </c>
      <c r="K48" s="28">
        <f t="shared" si="1"/>
        <v>103.87927210946116</v>
      </c>
    </row>
    <row r="49" spans="1:11" ht="15" customHeight="1">
      <c r="A49" s="33" t="s">
        <v>110</v>
      </c>
      <c r="B49" s="34"/>
      <c r="C49" s="35" t="s">
        <v>111</v>
      </c>
      <c r="D49" s="35"/>
      <c r="E49" s="35"/>
      <c r="F49" s="35"/>
      <c r="G49" s="35"/>
      <c r="H49" s="35"/>
      <c r="I49" s="36">
        <f>I50</f>
        <v>101341</v>
      </c>
      <c r="J49" s="36">
        <f>J50</f>
        <v>25934.400000000001</v>
      </c>
      <c r="K49" s="28">
        <f t="shared" si="1"/>
        <v>25.591221716778005</v>
      </c>
    </row>
    <row r="50" spans="1:11" ht="39.75" customHeight="1">
      <c r="A50" s="4" t="s">
        <v>112</v>
      </c>
      <c r="B50" s="5"/>
      <c r="C50" s="37" t="s">
        <v>113</v>
      </c>
      <c r="D50" s="37"/>
      <c r="E50" s="37"/>
      <c r="F50" s="37"/>
      <c r="G50" s="37"/>
      <c r="H50" s="37"/>
      <c r="I50" s="38">
        <f>I51</f>
        <v>101341</v>
      </c>
      <c r="J50" s="38">
        <f t="shared" ref="J50" si="14">J51</f>
        <v>25934.400000000001</v>
      </c>
      <c r="K50" s="39">
        <f t="shared" si="1"/>
        <v>25.591221716778005</v>
      </c>
    </row>
    <row r="51" spans="1:11" ht="39" customHeight="1">
      <c r="A51" s="4" t="s">
        <v>112</v>
      </c>
      <c r="B51" s="5"/>
      <c r="C51" s="37" t="s">
        <v>113</v>
      </c>
      <c r="D51" s="37"/>
      <c r="E51" s="37"/>
      <c r="F51" s="37"/>
      <c r="G51" s="37"/>
      <c r="H51" s="37"/>
      <c r="I51" s="38">
        <v>101341</v>
      </c>
      <c r="J51" s="38">
        <v>25934.400000000001</v>
      </c>
      <c r="K51" s="39">
        <f t="shared" si="1"/>
        <v>25.591221716778005</v>
      </c>
    </row>
    <row r="52" spans="1:11" ht="15" customHeight="1">
      <c r="A52" s="33" t="s">
        <v>114</v>
      </c>
      <c r="B52" s="34"/>
      <c r="C52" s="35" t="s">
        <v>115</v>
      </c>
      <c r="D52" s="35"/>
      <c r="E52" s="35"/>
      <c r="F52" s="35"/>
      <c r="G52" s="35"/>
      <c r="H52" s="35"/>
      <c r="I52" s="36">
        <f>I53+I56</f>
        <v>90303.2</v>
      </c>
      <c r="J52" s="36">
        <f>J53+J56</f>
        <v>173144.19999999998</v>
      </c>
      <c r="K52" s="28">
        <f t="shared" si="1"/>
        <v>191.73650546160047</v>
      </c>
    </row>
    <row r="53" spans="1:11" ht="15" customHeight="1">
      <c r="A53" s="4" t="s">
        <v>116</v>
      </c>
      <c r="B53" s="5"/>
      <c r="C53" s="37" t="s">
        <v>117</v>
      </c>
      <c r="D53" s="37"/>
      <c r="E53" s="37"/>
      <c r="F53" s="37"/>
      <c r="G53" s="37"/>
      <c r="H53" s="37"/>
      <c r="I53" s="38">
        <f>I54</f>
        <v>52087.199999999997</v>
      </c>
      <c r="J53" s="38">
        <f t="shared" ref="J53" si="15">J54</f>
        <v>161897.79999999999</v>
      </c>
      <c r="K53" s="28">
        <f t="shared" si="1"/>
        <v>310.82070067118212</v>
      </c>
    </row>
    <row r="54" spans="1:11" ht="34.950000000000003" customHeight="1">
      <c r="A54" s="4" t="s">
        <v>118</v>
      </c>
      <c r="B54" s="5"/>
      <c r="C54" s="37" t="s">
        <v>119</v>
      </c>
      <c r="D54" s="37"/>
      <c r="E54" s="37"/>
      <c r="F54" s="37"/>
      <c r="G54" s="37"/>
      <c r="H54" s="37"/>
      <c r="I54" s="38">
        <f>I55</f>
        <v>52087.199999999997</v>
      </c>
      <c r="J54" s="38">
        <f t="shared" ref="J54" si="16">J55</f>
        <v>161897.79999999999</v>
      </c>
      <c r="K54" s="39">
        <f t="shared" si="1"/>
        <v>310.82070067118212</v>
      </c>
    </row>
    <row r="55" spans="1:11" ht="36" customHeight="1">
      <c r="A55" s="4" t="s">
        <v>118</v>
      </c>
      <c r="B55" s="5"/>
      <c r="C55" s="37" t="s">
        <v>119</v>
      </c>
      <c r="D55" s="37"/>
      <c r="E55" s="37"/>
      <c r="F55" s="37"/>
      <c r="G55" s="37"/>
      <c r="H55" s="37"/>
      <c r="I55" s="38">
        <v>52087.199999999997</v>
      </c>
      <c r="J55" s="38">
        <v>161897.79999999999</v>
      </c>
      <c r="K55" s="39">
        <f t="shared" si="1"/>
        <v>310.82070067118212</v>
      </c>
    </row>
    <row r="56" spans="1:11" ht="15" customHeight="1">
      <c r="A56" s="4" t="s">
        <v>120</v>
      </c>
      <c r="B56" s="5"/>
      <c r="C56" s="37" t="s">
        <v>121</v>
      </c>
      <c r="D56" s="37"/>
      <c r="E56" s="37"/>
      <c r="F56" s="37"/>
      <c r="G56" s="37"/>
      <c r="H56" s="37"/>
      <c r="I56" s="38">
        <f>I57</f>
        <v>38216</v>
      </c>
      <c r="J56" s="38">
        <f t="shared" ref="J56" si="17">J57</f>
        <v>11246.4</v>
      </c>
      <c r="K56" s="39">
        <f t="shared" si="1"/>
        <v>29.428511618170401</v>
      </c>
    </row>
    <row r="57" spans="1:11" ht="31.95" customHeight="1">
      <c r="A57" s="4" t="s">
        <v>122</v>
      </c>
      <c r="B57" s="5"/>
      <c r="C57" s="37" t="s">
        <v>123</v>
      </c>
      <c r="D57" s="37"/>
      <c r="E57" s="37"/>
      <c r="F57" s="37"/>
      <c r="G57" s="37"/>
      <c r="H57" s="37"/>
      <c r="I57" s="38">
        <f>I58</f>
        <v>38216</v>
      </c>
      <c r="J57" s="38">
        <f t="shared" ref="J57" si="18">J58</f>
        <v>11246.4</v>
      </c>
      <c r="K57" s="39">
        <f t="shared" si="1"/>
        <v>29.428511618170401</v>
      </c>
    </row>
    <row r="58" spans="1:11" ht="35.4" customHeight="1">
      <c r="A58" s="4" t="s">
        <v>122</v>
      </c>
      <c r="B58" s="5"/>
      <c r="C58" s="37" t="s">
        <v>123</v>
      </c>
      <c r="D58" s="37"/>
      <c r="E58" s="37"/>
      <c r="F58" s="37"/>
      <c r="G58" s="37"/>
      <c r="H58" s="37"/>
      <c r="I58" s="38">
        <v>38216</v>
      </c>
      <c r="J58" s="38">
        <v>11246.4</v>
      </c>
      <c r="K58" s="39">
        <f t="shared" si="1"/>
        <v>29.428511618170401</v>
      </c>
    </row>
    <row r="59" spans="1:11" ht="15" customHeight="1">
      <c r="A59" s="33" t="s">
        <v>124</v>
      </c>
      <c r="B59" s="34"/>
      <c r="C59" s="35" t="s">
        <v>125</v>
      </c>
      <c r="D59" s="35"/>
      <c r="E59" s="35"/>
      <c r="F59" s="35"/>
      <c r="G59" s="35"/>
      <c r="H59" s="35"/>
      <c r="I59" s="36">
        <f>I60+I63</f>
        <v>11880</v>
      </c>
      <c r="J59" s="36">
        <f>J60+J63</f>
        <v>11816.1</v>
      </c>
      <c r="K59" s="28">
        <f t="shared" si="1"/>
        <v>99.462121212121218</v>
      </c>
    </row>
    <row r="60" spans="1:11" ht="34.200000000000003" customHeight="1">
      <c r="A60" s="33" t="s">
        <v>126</v>
      </c>
      <c r="B60" s="34"/>
      <c r="C60" s="35" t="s">
        <v>127</v>
      </c>
      <c r="D60" s="35"/>
      <c r="E60" s="35"/>
      <c r="F60" s="35"/>
      <c r="G60" s="35"/>
      <c r="H60" s="35"/>
      <c r="I60" s="36">
        <f>I61</f>
        <v>11865</v>
      </c>
      <c r="J60" s="36">
        <f>J61</f>
        <v>11771.1</v>
      </c>
      <c r="K60" s="28">
        <f t="shared" si="1"/>
        <v>99.208596713021493</v>
      </c>
    </row>
    <row r="61" spans="1:11" ht="42" customHeight="1">
      <c r="A61" s="4" t="s">
        <v>128</v>
      </c>
      <c r="B61" s="5"/>
      <c r="C61" s="37" t="s">
        <v>129</v>
      </c>
      <c r="D61" s="37"/>
      <c r="E61" s="37"/>
      <c r="F61" s="37"/>
      <c r="G61" s="37"/>
      <c r="H61" s="37"/>
      <c r="I61" s="38">
        <f>I62</f>
        <v>11865</v>
      </c>
      <c r="J61" s="38">
        <f t="shared" ref="J61" si="19">J62</f>
        <v>11771.1</v>
      </c>
      <c r="K61" s="39">
        <f t="shared" si="1"/>
        <v>99.208596713021493</v>
      </c>
    </row>
    <row r="62" spans="1:11" ht="41.4" customHeight="1">
      <c r="A62" s="4" t="s">
        <v>128</v>
      </c>
      <c r="B62" s="5"/>
      <c r="C62" s="37" t="s">
        <v>129</v>
      </c>
      <c r="D62" s="37"/>
      <c r="E62" s="37"/>
      <c r="F62" s="37"/>
      <c r="G62" s="37"/>
      <c r="H62" s="37"/>
      <c r="I62" s="38">
        <v>11865</v>
      </c>
      <c r="J62" s="38">
        <v>11771.1</v>
      </c>
      <c r="K62" s="39">
        <f t="shared" si="1"/>
        <v>99.208596713021493</v>
      </c>
    </row>
    <row r="63" spans="1:11" ht="33.6" customHeight="1">
      <c r="A63" s="33" t="s">
        <v>130</v>
      </c>
      <c r="B63" s="34"/>
      <c r="C63" s="35" t="s">
        <v>131</v>
      </c>
      <c r="D63" s="35"/>
      <c r="E63" s="35"/>
      <c r="F63" s="35"/>
      <c r="G63" s="35"/>
      <c r="H63" s="35"/>
      <c r="I63" s="36">
        <f>I64</f>
        <v>15</v>
      </c>
      <c r="J63" s="36">
        <f t="shared" ref="J63" si="20">J64</f>
        <v>45</v>
      </c>
      <c r="K63" s="28">
        <f t="shared" si="1"/>
        <v>300</v>
      </c>
    </row>
    <row r="64" spans="1:11" ht="27" customHeight="1">
      <c r="A64" s="4" t="s">
        <v>132</v>
      </c>
      <c r="B64" s="5"/>
      <c r="C64" s="37" t="s">
        <v>133</v>
      </c>
      <c r="D64" s="37"/>
      <c r="E64" s="37"/>
      <c r="F64" s="37"/>
      <c r="G64" s="37"/>
      <c r="H64" s="37"/>
      <c r="I64" s="38">
        <f>I65</f>
        <v>15</v>
      </c>
      <c r="J64" s="38">
        <f t="shared" ref="J64" si="21">J65</f>
        <v>45</v>
      </c>
      <c r="K64" s="39">
        <f t="shared" si="1"/>
        <v>300</v>
      </c>
    </row>
    <row r="65" spans="1:11" ht="28.2" customHeight="1">
      <c r="A65" s="4" t="s">
        <v>132</v>
      </c>
      <c r="B65" s="5"/>
      <c r="C65" s="37" t="s">
        <v>133</v>
      </c>
      <c r="D65" s="37"/>
      <c r="E65" s="37"/>
      <c r="F65" s="37"/>
      <c r="G65" s="37"/>
      <c r="H65" s="37"/>
      <c r="I65" s="38">
        <v>15</v>
      </c>
      <c r="J65" s="38">
        <v>45</v>
      </c>
      <c r="K65" s="39">
        <f t="shared" si="1"/>
        <v>300</v>
      </c>
    </row>
    <row r="66" spans="1:11" ht="45.75" customHeight="1">
      <c r="A66" s="33" t="s">
        <v>134</v>
      </c>
      <c r="B66" s="34"/>
      <c r="C66" s="35" t="s">
        <v>135</v>
      </c>
      <c r="D66" s="35"/>
      <c r="E66" s="35"/>
      <c r="F66" s="35"/>
      <c r="G66" s="35"/>
      <c r="H66" s="35"/>
      <c r="I66" s="36">
        <f>I67+I70+I86</f>
        <v>95044</v>
      </c>
      <c r="J66" s="36">
        <f>J67+J70+J86</f>
        <v>75583.100000000006</v>
      </c>
      <c r="K66" s="28">
        <f t="shared" si="1"/>
        <v>79.524325575522923</v>
      </c>
    </row>
    <row r="67" spans="1:11" ht="72.75" customHeight="1">
      <c r="A67" s="33" t="s">
        <v>136</v>
      </c>
      <c r="B67" s="34"/>
      <c r="C67" s="35" t="s">
        <v>137</v>
      </c>
      <c r="D67" s="35"/>
      <c r="E67" s="35"/>
      <c r="F67" s="35"/>
      <c r="G67" s="35"/>
      <c r="H67" s="35"/>
      <c r="I67" s="36">
        <f>I68</f>
        <v>2</v>
      </c>
      <c r="J67" s="36">
        <f t="shared" ref="J67" si="22">J68</f>
        <v>38.6</v>
      </c>
      <c r="K67" s="28">
        <f t="shared" si="1"/>
        <v>1930</v>
      </c>
    </row>
    <row r="68" spans="1:11" ht="57" customHeight="1">
      <c r="A68" s="4" t="s">
        <v>138</v>
      </c>
      <c r="B68" s="5"/>
      <c r="C68" s="37" t="s">
        <v>139</v>
      </c>
      <c r="D68" s="37"/>
      <c r="E68" s="37"/>
      <c r="F68" s="37"/>
      <c r="G68" s="37"/>
      <c r="H68" s="37"/>
      <c r="I68" s="38">
        <f>I69</f>
        <v>2</v>
      </c>
      <c r="J68" s="38">
        <f t="shared" ref="J68" si="23">J69</f>
        <v>38.6</v>
      </c>
      <c r="K68" s="39">
        <f t="shared" si="1"/>
        <v>1930</v>
      </c>
    </row>
    <row r="69" spans="1:11" ht="57" customHeight="1">
      <c r="A69" s="4" t="s">
        <v>138</v>
      </c>
      <c r="B69" s="5"/>
      <c r="C69" s="37" t="s">
        <v>139</v>
      </c>
      <c r="D69" s="37"/>
      <c r="E69" s="37"/>
      <c r="F69" s="37"/>
      <c r="G69" s="37"/>
      <c r="H69" s="37"/>
      <c r="I69" s="38">
        <v>2</v>
      </c>
      <c r="J69" s="38">
        <v>38.6</v>
      </c>
      <c r="K69" s="39">
        <f t="shared" si="1"/>
        <v>1930</v>
      </c>
    </row>
    <row r="70" spans="1:11" ht="23.25" customHeight="1">
      <c r="A70" s="33" t="s">
        <v>140</v>
      </c>
      <c r="B70" s="34"/>
      <c r="C70" s="35" t="s">
        <v>141</v>
      </c>
      <c r="D70" s="35"/>
      <c r="E70" s="35"/>
      <c r="F70" s="35"/>
      <c r="G70" s="35"/>
      <c r="H70" s="35"/>
      <c r="I70" s="36">
        <f>I71+I74+I77+I80</f>
        <v>75457</v>
      </c>
      <c r="J70" s="36">
        <f>J71+J74+J77+J80+J85</f>
        <v>56297.200000000004</v>
      </c>
      <c r="K70" s="28">
        <f t="shared" si="1"/>
        <v>74.608319970314227</v>
      </c>
    </row>
    <row r="71" spans="1:11" ht="57" customHeight="1">
      <c r="A71" s="4" t="s">
        <v>142</v>
      </c>
      <c r="B71" s="5"/>
      <c r="C71" s="37" t="s">
        <v>143</v>
      </c>
      <c r="D71" s="37"/>
      <c r="E71" s="37"/>
      <c r="F71" s="37"/>
      <c r="G71" s="37"/>
      <c r="H71" s="37"/>
      <c r="I71" s="38">
        <f>I72</f>
        <v>62300</v>
      </c>
      <c r="J71" s="38">
        <f t="shared" ref="J71" si="24">J72</f>
        <v>45361.599999999999</v>
      </c>
      <c r="K71" s="39">
        <f t="shared" si="1"/>
        <v>72.81155698234349</v>
      </c>
    </row>
    <row r="72" spans="1:11" ht="66.75" customHeight="1">
      <c r="A72" s="4" t="s">
        <v>144</v>
      </c>
      <c r="B72" s="5"/>
      <c r="C72" s="37" t="s">
        <v>145</v>
      </c>
      <c r="D72" s="37"/>
      <c r="E72" s="37"/>
      <c r="F72" s="37"/>
      <c r="G72" s="37"/>
      <c r="H72" s="37"/>
      <c r="I72" s="38">
        <f>I73</f>
        <v>62300</v>
      </c>
      <c r="J72" s="38">
        <f>J73</f>
        <v>45361.599999999999</v>
      </c>
      <c r="K72" s="39">
        <f t="shared" si="1"/>
        <v>72.81155698234349</v>
      </c>
    </row>
    <row r="73" spans="1:11" ht="63.75" customHeight="1">
      <c r="A73" s="4" t="s">
        <v>144</v>
      </c>
      <c r="B73" s="5"/>
      <c r="C73" s="37" t="s">
        <v>145</v>
      </c>
      <c r="D73" s="37"/>
      <c r="E73" s="37"/>
      <c r="F73" s="37"/>
      <c r="G73" s="37"/>
      <c r="H73" s="37"/>
      <c r="I73" s="38">
        <v>62300</v>
      </c>
      <c r="J73" s="38">
        <v>45361.599999999999</v>
      </c>
      <c r="K73" s="39">
        <f t="shared" si="1"/>
        <v>72.81155698234349</v>
      </c>
    </row>
    <row r="74" spans="1:11" ht="68.25" customHeight="1">
      <c r="A74" s="4" t="s">
        <v>146</v>
      </c>
      <c r="B74" s="5"/>
      <c r="C74" s="37" t="s">
        <v>147</v>
      </c>
      <c r="D74" s="37"/>
      <c r="E74" s="37"/>
      <c r="F74" s="37"/>
      <c r="G74" s="37"/>
      <c r="H74" s="37"/>
      <c r="I74" s="38">
        <f>I75</f>
        <v>5600</v>
      </c>
      <c r="J74" s="38">
        <f t="shared" ref="J74" si="25">J75</f>
        <v>4636.8</v>
      </c>
      <c r="K74" s="39">
        <f t="shared" si="1"/>
        <v>82.800000000000011</v>
      </c>
    </row>
    <row r="75" spans="1:11" ht="71.25" customHeight="1">
      <c r="A75" s="4" t="s">
        <v>148</v>
      </c>
      <c r="B75" s="5"/>
      <c r="C75" s="37" t="s">
        <v>149</v>
      </c>
      <c r="D75" s="37"/>
      <c r="E75" s="37"/>
      <c r="F75" s="37"/>
      <c r="G75" s="37"/>
      <c r="H75" s="37"/>
      <c r="I75" s="38">
        <f>I76</f>
        <v>5600</v>
      </c>
      <c r="J75" s="38">
        <f t="shared" ref="J75" si="26">J76</f>
        <v>4636.8</v>
      </c>
      <c r="K75" s="39">
        <f t="shared" si="1"/>
        <v>82.800000000000011</v>
      </c>
    </row>
    <row r="76" spans="1:11" ht="69.75" customHeight="1">
      <c r="A76" s="4" t="s">
        <v>148</v>
      </c>
      <c r="B76" s="5"/>
      <c r="C76" s="37" t="s">
        <v>149</v>
      </c>
      <c r="D76" s="37"/>
      <c r="E76" s="37"/>
      <c r="F76" s="37"/>
      <c r="G76" s="37"/>
      <c r="H76" s="37"/>
      <c r="I76" s="38">
        <v>5600</v>
      </c>
      <c r="J76" s="38">
        <v>4636.8</v>
      </c>
      <c r="K76" s="39">
        <f t="shared" si="1"/>
        <v>82.800000000000011</v>
      </c>
    </row>
    <row r="77" spans="1:11" ht="72.75" customHeight="1">
      <c r="A77" s="4" t="s">
        <v>150</v>
      </c>
      <c r="B77" s="5"/>
      <c r="C77" s="37" t="s">
        <v>151</v>
      </c>
      <c r="D77" s="37"/>
      <c r="E77" s="37"/>
      <c r="F77" s="37"/>
      <c r="G77" s="37"/>
      <c r="H77" s="37"/>
      <c r="I77" s="38">
        <f>I78</f>
        <v>1057</v>
      </c>
      <c r="J77" s="38">
        <f t="shared" ref="J77" si="27">J78</f>
        <v>592</v>
      </c>
      <c r="K77" s="39">
        <f t="shared" si="1"/>
        <v>56.00756859035004</v>
      </c>
    </row>
    <row r="78" spans="1:11" ht="57" customHeight="1">
      <c r="A78" s="4" t="s">
        <v>152</v>
      </c>
      <c r="B78" s="5"/>
      <c r="C78" s="37" t="s">
        <v>153</v>
      </c>
      <c r="D78" s="37"/>
      <c r="E78" s="37"/>
      <c r="F78" s="37"/>
      <c r="G78" s="37"/>
      <c r="H78" s="37"/>
      <c r="I78" s="38">
        <f>I79</f>
        <v>1057</v>
      </c>
      <c r="J78" s="38">
        <f t="shared" ref="J78" si="28">J79</f>
        <v>592</v>
      </c>
      <c r="K78" s="39">
        <f t="shared" si="1"/>
        <v>56.00756859035004</v>
      </c>
    </row>
    <row r="79" spans="1:11" ht="60" customHeight="1">
      <c r="A79" s="4" t="s">
        <v>152</v>
      </c>
      <c r="B79" s="5"/>
      <c r="C79" s="37" t="s">
        <v>153</v>
      </c>
      <c r="D79" s="37"/>
      <c r="E79" s="37"/>
      <c r="F79" s="37"/>
      <c r="G79" s="37"/>
      <c r="H79" s="37"/>
      <c r="I79" s="38">
        <v>1057</v>
      </c>
      <c r="J79" s="38">
        <v>592</v>
      </c>
      <c r="K79" s="39">
        <f t="shared" si="1"/>
        <v>56.00756859035004</v>
      </c>
    </row>
    <row r="80" spans="1:11" ht="45.75" customHeight="1">
      <c r="A80" s="4" t="s">
        <v>154</v>
      </c>
      <c r="B80" s="5"/>
      <c r="C80" s="37" t="s">
        <v>155</v>
      </c>
      <c r="D80" s="37"/>
      <c r="E80" s="37"/>
      <c r="F80" s="37"/>
      <c r="G80" s="37"/>
      <c r="H80" s="37"/>
      <c r="I80" s="38">
        <f>I81</f>
        <v>6500</v>
      </c>
      <c r="J80" s="38">
        <f t="shared" ref="J80" si="29">J81</f>
        <v>5692.5</v>
      </c>
      <c r="K80" s="39">
        <f t="shared" ref="K80:K145" si="30">J80/I80*100</f>
        <v>87.57692307692308</v>
      </c>
    </row>
    <row r="81" spans="1:11" ht="57" customHeight="1">
      <c r="A81" s="4" t="s">
        <v>156</v>
      </c>
      <c r="B81" s="5"/>
      <c r="C81" s="37" t="s">
        <v>157</v>
      </c>
      <c r="D81" s="37"/>
      <c r="E81" s="37"/>
      <c r="F81" s="37"/>
      <c r="G81" s="37"/>
      <c r="H81" s="37"/>
      <c r="I81" s="38">
        <f>I82</f>
        <v>6500</v>
      </c>
      <c r="J81" s="38">
        <f t="shared" ref="J81" si="31">J82</f>
        <v>5692.5</v>
      </c>
      <c r="K81" s="39">
        <f t="shared" si="30"/>
        <v>87.57692307692308</v>
      </c>
    </row>
    <row r="82" spans="1:11" ht="45.75" customHeight="1">
      <c r="A82" s="4" t="s">
        <v>156</v>
      </c>
      <c r="B82" s="5"/>
      <c r="C82" s="37" t="s">
        <v>157</v>
      </c>
      <c r="D82" s="37"/>
      <c r="E82" s="37"/>
      <c r="F82" s="37"/>
      <c r="G82" s="37"/>
      <c r="H82" s="37"/>
      <c r="I82" s="38">
        <v>6500</v>
      </c>
      <c r="J82" s="38">
        <v>5692.5</v>
      </c>
      <c r="K82" s="39">
        <f t="shared" si="30"/>
        <v>87.57692307692308</v>
      </c>
    </row>
    <row r="83" spans="1:11" ht="45.75" customHeight="1">
      <c r="A83" s="49" t="s">
        <v>436</v>
      </c>
      <c r="B83" s="49"/>
      <c r="C83" s="59" t="s">
        <v>433</v>
      </c>
      <c r="D83" s="51"/>
      <c r="E83" s="51"/>
      <c r="F83" s="51"/>
      <c r="G83" s="51"/>
      <c r="H83" s="52"/>
      <c r="I83" s="36">
        <f>I84</f>
        <v>0</v>
      </c>
      <c r="J83" s="36">
        <f>J84</f>
        <v>14.3</v>
      </c>
      <c r="K83" s="28">
        <v>0</v>
      </c>
    </row>
    <row r="84" spans="1:11" ht="45.75" customHeight="1">
      <c r="A84" s="45" t="s">
        <v>409</v>
      </c>
      <c r="B84" s="45"/>
      <c r="C84" s="60" t="s">
        <v>434</v>
      </c>
      <c r="D84" s="54"/>
      <c r="E84" s="54"/>
      <c r="F84" s="54"/>
      <c r="G84" s="54"/>
      <c r="H84" s="55"/>
      <c r="I84" s="38">
        <f>I85</f>
        <v>0</v>
      </c>
      <c r="J84" s="38">
        <f>J85</f>
        <v>14.3</v>
      </c>
      <c r="K84" s="39">
        <v>0</v>
      </c>
    </row>
    <row r="85" spans="1:11" ht="88.5" customHeight="1">
      <c r="A85" s="45" t="s">
        <v>437</v>
      </c>
      <c r="B85" s="45"/>
      <c r="C85" s="61" t="s">
        <v>435</v>
      </c>
      <c r="D85" s="57"/>
      <c r="E85" s="57"/>
      <c r="F85" s="57"/>
      <c r="G85" s="57"/>
      <c r="H85" s="58"/>
      <c r="I85" s="38">
        <v>0</v>
      </c>
      <c r="J85" s="38">
        <v>14.3</v>
      </c>
      <c r="K85" s="39">
        <v>0</v>
      </c>
    </row>
    <row r="86" spans="1:11" ht="64.5" customHeight="1">
      <c r="A86" s="33" t="s">
        <v>158</v>
      </c>
      <c r="B86" s="34"/>
      <c r="C86" s="35" t="s">
        <v>159</v>
      </c>
      <c r="D86" s="35"/>
      <c r="E86" s="35"/>
      <c r="F86" s="35"/>
      <c r="G86" s="35"/>
      <c r="H86" s="35"/>
      <c r="I86" s="36">
        <f>I87+I96</f>
        <v>19585</v>
      </c>
      <c r="J86" s="36">
        <f>J87+J96</f>
        <v>19247.299999999996</v>
      </c>
      <c r="K86" s="28">
        <f t="shared" si="30"/>
        <v>98.275721215215711</v>
      </c>
    </row>
    <row r="87" spans="1:11" ht="70.5" customHeight="1">
      <c r="A87" s="4" t="s">
        <v>160</v>
      </c>
      <c r="B87" s="5"/>
      <c r="C87" s="37" t="s">
        <v>161</v>
      </c>
      <c r="D87" s="37"/>
      <c r="E87" s="37"/>
      <c r="F87" s="37"/>
      <c r="G87" s="37"/>
      <c r="H87" s="37"/>
      <c r="I87" s="38">
        <f>I88</f>
        <v>18400</v>
      </c>
      <c r="J87" s="38">
        <f>J88</f>
        <v>17805.999999999996</v>
      </c>
      <c r="K87" s="39">
        <f t="shared" si="30"/>
        <v>96.771739130434767</v>
      </c>
    </row>
    <row r="88" spans="1:11" ht="66" customHeight="1">
      <c r="A88" s="4" t="s">
        <v>162</v>
      </c>
      <c r="B88" s="5"/>
      <c r="C88" s="37" t="s">
        <v>163</v>
      </c>
      <c r="D88" s="37"/>
      <c r="E88" s="37"/>
      <c r="F88" s="37"/>
      <c r="G88" s="37"/>
      <c r="H88" s="37"/>
      <c r="I88" s="38">
        <v>18400</v>
      </c>
      <c r="J88" s="38">
        <f>J89+J91+J93+J94+J95</f>
        <v>17805.999999999996</v>
      </c>
      <c r="K88" s="39">
        <f t="shared" si="30"/>
        <v>96.771739130434767</v>
      </c>
    </row>
    <row r="89" spans="1:11" ht="73.5" customHeight="1">
      <c r="A89" s="4" t="s">
        <v>164</v>
      </c>
      <c r="B89" s="5"/>
      <c r="C89" s="37" t="s">
        <v>165</v>
      </c>
      <c r="D89" s="37"/>
      <c r="E89" s="37"/>
      <c r="F89" s="37"/>
      <c r="G89" s="37"/>
      <c r="H89" s="37"/>
      <c r="I89" s="38">
        <f>I90</f>
        <v>17500</v>
      </c>
      <c r="J89" s="38">
        <f>J90</f>
        <v>16460.5</v>
      </c>
      <c r="K89" s="39">
        <f t="shared" si="30"/>
        <v>94.06</v>
      </c>
    </row>
    <row r="90" spans="1:11" ht="73.5" customHeight="1">
      <c r="A90" s="4" t="s">
        <v>164</v>
      </c>
      <c r="B90" s="5"/>
      <c r="C90" s="37" t="s">
        <v>165</v>
      </c>
      <c r="D90" s="37"/>
      <c r="E90" s="37"/>
      <c r="F90" s="37"/>
      <c r="G90" s="37"/>
      <c r="H90" s="37"/>
      <c r="I90" s="38">
        <v>17500</v>
      </c>
      <c r="J90" s="38">
        <v>16460.5</v>
      </c>
      <c r="K90" s="39">
        <f t="shared" si="30"/>
        <v>94.06</v>
      </c>
    </row>
    <row r="91" spans="1:11" ht="63.75" customHeight="1">
      <c r="A91" s="4" t="s">
        <v>166</v>
      </c>
      <c r="B91" s="5"/>
      <c r="C91" s="37" t="s">
        <v>167</v>
      </c>
      <c r="D91" s="37"/>
      <c r="E91" s="37"/>
      <c r="F91" s="37"/>
      <c r="G91" s="37"/>
      <c r="H91" s="37"/>
      <c r="I91" s="38">
        <f>I92</f>
        <v>900</v>
      </c>
      <c r="J91" s="38">
        <f>J92</f>
        <v>600</v>
      </c>
      <c r="K91" s="39">
        <f t="shared" si="30"/>
        <v>66.666666666666657</v>
      </c>
    </row>
    <row r="92" spans="1:11" ht="71.25" customHeight="1">
      <c r="A92" s="4" t="s">
        <v>166</v>
      </c>
      <c r="B92" s="5"/>
      <c r="C92" s="37" t="s">
        <v>167</v>
      </c>
      <c r="D92" s="37"/>
      <c r="E92" s="37"/>
      <c r="F92" s="37"/>
      <c r="G92" s="37"/>
      <c r="H92" s="37"/>
      <c r="I92" s="38">
        <v>900</v>
      </c>
      <c r="J92" s="38">
        <v>600</v>
      </c>
      <c r="K92" s="39">
        <f t="shared" si="30"/>
        <v>66.666666666666657</v>
      </c>
    </row>
    <row r="93" spans="1:11" ht="71.25" customHeight="1">
      <c r="A93" s="4" t="s">
        <v>410</v>
      </c>
      <c r="B93" s="5"/>
      <c r="C93" s="62" t="s">
        <v>438</v>
      </c>
      <c r="D93" s="63"/>
      <c r="E93" s="63"/>
      <c r="F93" s="63"/>
      <c r="G93" s="63"/>
      <c r="H93" s="64"/>
      <c r="I93" s="38">
        <v>0</v>
      </c>
      <c r="J93" s="38">
        <v>323.10000000000002</v>
      </c>
      <c r="K93" s="39">
        <v>0</v>
      </c>
    </row>
    <row r="94" spans="1:11" ht="71.25" customHeight="1">
      <c r="A94" s="4" t="s">
        <v>411</v>
      </c>
      <c r="B94" s="5"/>
      <c r="C94" s="60" t="s">
        <v>439</v>
      </c>
      <c r="D94" s="54"/>
      <c r="E94" s="54"/>
      <c r="F94" s="54"/>
      <c r="G94" s="54"/>
      <c r="H94" s="55"/>
      <c r="I94" s="38">
        <v>0</v>
      </c>
      <c r="J94" s="38">
        <v>384.8</v>
      </c>
      <c r="K94" s="39">
        <v>0</v>
      </c>
    </row>
    <row r="95" spans="1:11" ht="71.25" customHeight="1">
      <c r="A95" s="4" t="s">
        <v>412</v>
      </c>
      <c r="B95" s="5"/>
      <c r="C95" s="61" t="s">
        <v>440</v>
      </c>
      <c r="D95" s="57"/>
      <c r="E95" s="57"/>
      <c r="F95" s="57"/>
      <c r="G95" s="57"/>
      <c r="H95" s="58"/>
      <c r="I95" s="38">
        <v>0</v>
      </c>
      <c r="J95" s="38">
        <v>37.6</v>
      </c>
      <c r="K95" s="39">
        <v>0</v>
      </c>
    </row>
    <row r="96" spans="1:11" ht="96.75" customHeight="1">
      <c r="A96" s="4" t="s">
        <v>168</v>
      </c>
      <c r="B96" s="5"/>
      <c r="C96" s="37" t="s">
        <v>169</v>
      </c>
      <c r="D96" s="37"/>
      <c r="E96" s="37"/>
      <c r="F96" s="37"/>
      <c r="G96" s="37"/>
      <c r="H96" s="37"/>
      <c r="I96" s="38">
        <f>I97</f>
        <v>1185</v>
      </c>
      <c r="J96" s="38">
        <f t="shared" ref="J96" si="32">J97</f>
        <v>1441.3</v>
      </c>
      <c r="K96" s="39">
        <f t="shared" si="30"/>
        <v>121.62869198312237</v>
      </c>
    </row>
    <row r="97" spans="1:11" ht="85.5" customHeight="1">
      <c r="A97" s="4" t="s">
        <v>170</v>
      </c>
      <c r="B97" s="5"/>
      <c r="C97" s="37" t="s">
        <v>171</v>
      </c>
      <c r="D97" s="37"/>
      <c r="E97" s="37"/>
      <c r="F97" s="37"/>
      <c r="G97" s="37"/>
      <c r="H97" s="37"/>
      <c r="I97" s="38">
        <v>1185</v>
      </c>
      <c r="J97" s="38">
        <f>J99+J101</f>
        <v>1441.3</v>
      </c>
      <c r="K97" s="39">
        <f t="shared" si="30"/>
        <v>121.62869198312237</v>
      </c>
    </row>
    <row r="98" spans="1:11" ht="90" customHeight="1">
      <c r="A98" s="4" t="s">
        <v>172</v>
      </c>
      <c r="B98" s="5"/>
      <c r="C98" s="37" t="s">
        <v>173</v>
      </c>
      <c r="D98" s="37"/>
      <c r="E98" s="37"/>
      <c r="F98" s="37"/>
      <c r="G98" s="37"/>
      <c r="H98" s="37"/>
      <c r="I98" s="38">
        <f>I99</f>
        <v>270</v>
      </c>
      <c r="J98" s="38">
        <f>J99</f>
        <v>228.8</v>
      </c>
      <c r="K98" s="39">
        <f t="shared" si="30"/>
        <v>84.740740740740748</v>
      </c>
    </row>
    <row r="99" spans="1:11" ht="99" customHeight="1">
      <c r="A99" s="4" t="s">
        <v>172</v>
      </c>
      <c r="B99" s="5"/>
      <c r="C99" s="37" t="s">
        <v>173</v>
      </c>
      <c r="D99" s="37"/>
      <c r="E99" s="37"/>
      <c r="F99" s="37"/>
      <c r="G99" s="37"/>
      <c r="H99" s="37"/>
      <c r="I99" s="38">
        <v>270</v>
      </c>
      <c r="J99" s="38">
        <v>228.8</v>
      </c>
      <c r="K99" s="39">
        <f t="shared" si="30"/>
        <v>84.740740740740748</v>
      </c>
    </row>
    <row r="100" spans="1:11" ht="98.25" customHeight="1">
      <c r="A100" s="4" t="s">
        <v>174</v>
      </c>
      <c r="B100" s="5"/>
      <c r="C100" s="37" t="s">
        <v>175</v>
      </c>
      <c r="D100" s="37"/>
      <c r="E100" s="37"/>
      <c r="F100" s="37"/>
      <c r="G100" s="37"/>
      <c r="H100" s="37"/>
      <c r="I100" s="38">
        <f>I101</f>
        <v>915</v>
      </c>
      <c r="J100" s="38">
        <f t="shared" ref="J100" si="33">J101</f>
        <v>1212.5</v>
      </c>
      <c r="K100" s="39">
        <f t="shared" si="30"/>
        <v>132.5136612021858</v>
      </c>
    </row>
    <row r="101" spans="1:11" ht="97.5" customHeight="1">
      <c r="A101" s="4" t="s">
        <v>174</v>
      </c>
      <c r="B101" s="5"/>
      <c r="C101" s="37" t="s">
        <v>175</v>
      </c>
      <c r="D101" s="37"/>
      <c r="E101" s="37"/>
      <c r="F101" s="37"/>
      <c r="G101" s="37"/>
      <c r="H101" s="37"/>
      <c r="I101" s="38">
        <v>915</v>
      </c>
      <c r="J101" s="38">
        <v>1212.5</v>
      </c>
      <c r="K101" s="39">
        <f t="shared" si="30"/>
        <v>132.5136612021858</v>
      </c>
    </row>
    <row r="102" spans="1:11" ht="21.75" customHeight="1">
      <c r="A102" s="33" t="s">
        <v>176</v>
      </c>
      <c r="B102" s="34"/>
      <c r="C102" s="35" t="s">
        <v>177</v>
      </c>
      <c r="D102" s="35"/>
      <c r="E102" s="35"/>
      <c r="F102" s="35"/>
      <c r="G102" s="35"/>
      <c r="H102" s="35"/>
      <c r="I102" s="36">
        <f>I103</f>
        <v>6037.4</v>
      </c>
      <c r="J102" s="36">
        <f t="shared" ref="J102" si="34">J103</f>
        <v>10156.200000000001</v>
      </c>
      <c r="K102" s="28">
        <f t="shared" si="30"/>
        <v>168.22141981647732</v>
      </c>
    </row>
    <row r="103" spans="1:11" ht="21" customHeight="1">
      <c r="A103" s="33" t="s">
        <v>178</v>
      </c>
      <c r="B103" s="34"/>
      <c r="C103" s="35" t="s">
        <v>179</v>
      </c>
      <c r="D103" s="35"/>
      <c r="E103" s="35"/>
      <c r="F103" s="35"/>
      <c r="G103" s="35"/>
      <c r="H103" s="35"/>
      <c r="I103" s="36">
        <f>I104+I106+I108</f>
        <v>6037.4</v>
      </c>
      <c r="J103" s="36">
        <f t="shared" ref="J103" si="35">J104+J106+J108</f>
        <v>10156.200000000001</v>
      </c>
      <c r="K103" s="28">
        <f t="shared" si="30"/>
        <v>168.22141981647732</v>
      </c>
    </row>
    <row r="104" spans="1:11" ht="30.75" customHeight="1">
      <c r="A104" s="4" t="s">
        <v>180</v>
      </c>
      <c r="B104" s="5"/>
      <c r="C104" s="37" t="s">
        <v>181</v>
      </c>
      <c r="D104" s="37"/>
      <c r="E104" s="37"/>
      <c r="F104" s="37"/>
      <c r="G104" s="37"/>
      <c r="H104" s="37"/>
      <c r="I104" s="38">
        <f>I105</f>
        <v>459</v>
      </c>
      <c r="J104" s="38">
        <f t="shared" ref="J104" si="36">J105</f>
        <v>118.2</v>
      </c>
      <c r="K104" s="39">
        <f t="shared" si="30"/>
        <v>25.751633986928109</v>
      </c>
    </row>
    <row r="105" spans="1:11" ht="31.5" customHeight="1">
      <c r="A105" s="4" t="s">
        <v>180</v>
      </c>
      <c r="B105" s="5"/>
      <c r="C105" s="37" t="s">
        <v>181</v>
      </c>
      <c r="D105" s="37"/>
      <c r="E105" s="37"/>
      <c r="F105" s="37"/>
      <c r="G105" s="37"/>
      <c r="H105" s="37"/>
      <c r="I105" s="38">
        <v>459</v>
      </c>
      <c r="J105" s="38">
        <v>118.2</v>
      </c>
      <c r="K105" s="39">
        <f t="shared" si="30"/>
        <v>25.751633986928109</v>
      </c>
    </row>
    <row r="106" spans="1:11" ht="15" customHeight="1">
      <c r="A106" s="4" t="s">
        <v>182</v>
      </c>
      <c r="B106" s="5"/>
      <c r="C106" s="37" t="s">
        <v>183</v>
      </c>
      <c r="D106" s="37"/>
      <c r="E106" s="37"/>
      <c r="F106" s="37"/>
      <c r="G106" s="37"/>
      <c r="H106" s="37"/>
      <c r="I106" s="38">
        <f>I107</f>
        <v>50</v>
      </c>
      <c r="J106" s="38">
        <f t="shared" ref="J106" si="37">J107</f>
        <v>46.7</v>
      </c>
      <c r="K106" s="39">
        <f t="shared" si="30"/>
        <v>93.4</v>
      </c>
    </row>
    <row r="107" spans="1:11" ht="15" customHeight="1">
      <c r="A107" s="4" t="s">
        <v>182</v>
      </c>
      <c r="B107" s="5"/>
      <c r="C107" s="37" t="s">
        <v>183</v>
      </c>
      <c r="D107" s="37"/>
      <c r="E107" s="37"/>
      <c r="F107" s="37"/>
      <c r="G107" s="37"/>
      <c r="H107" s="37"/>
      <c r="I107" s="38">
        <v>50</v>
      </c>
      <c r="J107" s="38">
        <v>46.7</v>
      </c>
      <c r="K107" s="39">
        <f t="shared" si="30"/>
        <v>93.4</v>
      </c>
    </row>
    <row r="108" spans="1:11" ht="23.25" customHeight="1">
      <c r="A108" s="4" t="s">
        <v>184</v>
      </c>
      <c r="B108" s="5"/>
      <c r="C108" s="37" t="s">
        <v>185</v>
      </c>
      <c r="D108" s="37"/>
      <c r="E108" s="37"/>
      <c r="F108" s="37"/>
      <c r="G108" s="37"/>
      <c r="H108" s="37"/>
      <c r="I108" s="38">
        <f>I109+I111</f>
        <v>5528.4</v>
      </c>
      <c r="J108" s="38">
        <f t="shared" ref="J108" si="38">J109+J111</f>
        <v>9991.3000000000011</v>
      </c>
      <c r="K108" s="39">
        <f t="shared" si="30"/>
        <v>180.7267925620433</v>
      </c>
    </row>
    <row r="109" spans="1:11" ht="23.25" customHeight="1">
      <c r="A109" s="4" t="s">
        <v>186</v>
      </c>
      <c r="B109" s="5"/>
      <c r="C109" s="37" t="s">
        <v>187</v>
      </c>
      <c r="D109" s="37"/>
      <c r="E109" s="37"/>
      <c r="F109" s="37"/>
      <c r="G109" s="37"/>
      <c r="H109" s="37"/>
      <c r="I109" s="38">
        <f>I110</f>
        <v>224.4</v>
      </c>
      <c r="J109" s="38">
        <v>187.2</v>
      </c>
      <c r="K109" s="39">
        <f t="shared" si="30"/>
        <v>83.422459893048114</v>
      </c>
    </row>
    <row r="110" spans="1:11" ht="15" customHeight="1">
      <c r="A110" s="4" t="s">
        <v>186</v>
      </c>
      <c r="B110" s="5"/>
      <c r="C110" s="37" t="s">
        <v>187</v>
      </c>
      <c r="D110" s="37"/>
      <c r="E110" s="37"/>
      <c r="F110" s="37"/>
      <c r="G110" s="37"/>
      <c r="H110" s="37"/>
      <c r="I110" s="38">
        <v>224.4</v>
      </c>
      <c r="J110" s="38">
        <v>187.2</v>
      </c>
      <c r="K110" s="39">
        <f t="shared" si="30"/>
        <v>83.422459893048114</v>
      </c>
    </row>
    <row r="111" spans="1:11" ht="15" customHeight="1">
      <c r="A111" s="4" t="s">
        <v>188</v>
      </c>
      <c r="B111" s="5"/>
      <c r="C111" s="37" t="s">
        <v>189</v>
      </c>
      <c r="D111" s="37"/>
      <c r="E111" s="37"/>
      <c r="F111" s="37"/>
      <c r="G111" s="37"/>
      <c r="H111" s="37"/>
      <c r="I111" s="38">
        <f>I112</f>
        <v>5304</v>
      </c>
      <c r="J111" s="38">
        <f t="shared" ref="J111" si="39">J112</f>
        <v>9804.1</v>
      </c>
      <c r="K111" s="39">
        <f t="shared" si="30"/>
        <v>184.84351432880845</v>
      </c>
    </row>
    <row r="112" spans="1:11" ht="15" customHeight="1">
      <c r="A112" s="4" t="s">
        <v>188</v>
      </c>
      <c r="B112" s="5"/>
      <c r="C112" s="37" t="s">
        <v>189</v>
      </c>
      <c r="D112" s="37"/>
      <c r="E112" s="37"/>
      <c r="F112" s="37"/>
      <c r="G112" s="37"/>
      <c r="H112" s="37"/>
      <c r="I112" s="38">
        <v>5304</v>
      </c>
      <c r="J112" s="38">
        <v>9804.1</v>
      </c>
      <c r="K112" s="39">
        <f t="shared" si="30"/>
        <v>184.84351432880845</v>
      </c>
    </row>
    <row r="113" spans="1:14" ht="30" customHeight="1">
      <c r="A113" s="33" t="s">
        <v>190</v>
      </c>
      <c r="B113" s="34"/>
      <c r="C113" s="35" t="s">
        <v>191</v>
      </c>
      <c r="D113" s="35"/>
      <c r="E113" s="35"/>
      <c r="F113" s="35"/>
      <c r="G113" s="35"/>
      <c r="H113" s="35"/>
      <c r="I113" s="36">
        <f>I114+I121</f>
        <v>11352</v>
      </c>
      <c r="J113" s="36">
        <f t="shared" ref="J113" si="40">J114+J121</f>
        <v>9301.9</v>
      </c>
      <c r="K113" s="28">
        <f t="shared" si="30"/>
        <v>81.940627202255101</v>
      </c>
    </row>
    <row r="114" spans="1:14" ht="20.25" customHeight="1">
      <c r="A114" s="33" t="s">
        <v>192</v>
      </c>
      <c r="B114" s="34"/>
      <c r="C114" s="35" t="s">
        <v>193</v>
      </c>
      <c r="D114" s="35"/>
      <c r="E114" s="35"/>
      <c r="F114" s="35"/>
      <c r="G114" s="35"/>
      <c r="H114" s="35"/>
      <c r="I114" s="36">
        <f>I115</f>
        <v>1500</v>
      </c>
      <c r="J114" s="36">
        <f t="shared" ref="J114" si="41">J115</f>
        <v>1435.1</v>
      </c>
      <c r="K114" s="28">
        <f t="shared" si="30"/>
        <v>95.673333333333332</v>
      </c>
    </row>
    <row r="115" spans="1:14" ht="15" customHeight="1">
      <c r="A115" s="4" t="s">
        <v>194</v>
      </c>
      <c r="B115" s="5"/>
      <c r="C115" s="37" t="s">
        <v>195</v>
      </c>
      <c r="D115" s="37"/>
      <c r="E115" s="37"/>
      <c r="F115" s="37"/>
      <c r="G115" s="37"/>
      <c r="H115" s="37"/>
      <c r="I115" s="38">
        <f>I116</f>
        <v>1500</v>
      </c>
      <c r="J115" s="38">
        <f t="shared" ref="J115" si="42">J116</f>
        <v>1435.1</v>
      </c>
      <c r="K115" s="39">
        <f t="shared" si="30"/>
        <v>95.673333333333332</v>
      </c>
    </row>
    <row r="116" spans="1:14" ht="27" customHeight="1">
      <c r="A116" s="4" t="s">
        <v>196</v>
      </c>
      <c r="B116" s="5"/>
      <c r="C116" s="37" t="s">
        <v>197</v>
      </c>
      <c r="D116" s="37"/>
      <c r="E116" s="37"/>
      <c r="F116" s="37"/>
      <c r="G116" s="37"/>
      <c r="H116" s="37"/>
      <c r="I116" s="38">
        <f>I117+I119</f>
        <v>1500</v>
      </c>
      <c r="J116" s="38">
        <f t="shared" ref="J116" si="43">J117+J119</f>
        <v>1435.1</v>
      </c>
      <c r="K116" s="39">
        <f t="shared" si="30"/>
        <v>95.673333333333332</v>
      </c>
    </row>
    <row r="117" spans="1:14" ht="45" customHeight="1">
      <c r="A117" s="4" t="s">
        <v>198</v>
      </c>
      <c r="B117" s="5"/>
      <c r="C117" s="37" t="s">
        <v>199</v>
      </c>
      <c r="D117" s="37"/>
      <c r="E117" s="37"/>
      <c r="F117" s="37"/>
      <c r="G117" s="37"/>
      <c r="H117" s="37"/>
      <c r="I117" s="38">
        <f>I118</f>
        <v>500</v>
      </c>
      <c r="J117" s="38">
        <f t="shared" ref="J117" si="44">J118</f>
        <v>532.6</v>
      </c>
      <c r="K117" s="39">
        <f t="shared" si="30"/>
        <v>106.52000000000001</v>
      </c>
    </row>
    <row r="118" spans="1:14" ht="41.25" customHeight="1">
      <c r="A118" s="4" t="s">
        <v>198</v>
      </c>
      <c r="B118" s="5"/>
      <c r="C118" s="37" t="s">
        <v>199</v>
      </c>
      <c r="D118" s="37"/>
      <c r="E118" s="37"/>
      <c r="F118" s="37"/>
      <c r="G118" s="37"/>
      <c r="H118" s="37"/>
      <c r="I118" s="38">
        <v>500</v>
      </c>
      <c r="J118" s="38">
        <v>532.6</v>
      </c>
      <c r="K118" s="39">
        <f t="shared" si="30"/>
        <v>106.52000000000001</v>
      </c>
    </row>
    <row r="119" spans="1:14" ht="84.6" customHeight="1">
      <c r="A119" s="4" t="s">
        <v>200</v>
      </c>
      <c r="B119" s="5"/>
      <c r="C119" s="37" t="s">
        <v>201</v>
      </c>
      <c r="D119" s="37"/>
      <c r="E119" s="37"/>
      <c r="F119" s="37"/>
      <c r="G119" s="37"/>
      <c r="H119" s="37"/>
      <c r="I119" s="38">
        <f>I120</f>
        <v>1000</v>
      </c>
      <c r="J119" s="38">
        <f t="shared" ref="J119" si="45">J120</f>
        <v>902.5</v>
      </c>
      <c r="K119" s="39">
        <f t="shared" si="30"/>
        <v>90.25</v>
      </c>
    </row>
    <row r="120" spans="1:14" ht="87.6" customHeight="1">
      <c r="A120" s="4" t="s">
        <v>200</v>
      </c>
      <c r="B120" s="5"/>
      <c r="C120" s="37" t="s">
        <v>201</v>
      </c>
      <c r="D120" s="37"/>
      <c r="E120" s="37"/>
      <c r="F120" s="37"/>
      <c r="G120" s="37"/>
      <c r="H120" s="37"/>
      <c r="I120" s="38">
        <v>1000</v>
      </c>
      <c r="J120" s="38">
        <v>902.5</v>
      </c>
      <c r="K120" s="39">
        <f t="shared" si="30"/>
        <v>90.25</v>
      </c>
    </row>
    <row r="121" spans="1:14" ht="20.25" customHeight="1">
      <c r="A121" s="33" t="s">
        <v>202</v>
      </c>
      <c r="B121" s="34"/>
      <c r="C121" s="35" t="s">
        <v>203</v>
      </c>
      <c r="D121" s="35"/>
      <c r="E121" s="35"/>
      <c r="F121" s="35"/>
      <c r="G121" s="35"/>
      <c r="H121" s="35"/>
      <c r="I121" s="36">
        <f>I122</f>
        <v>9852</v>
      </c>
      <c r="J121" s="36">
        <f t="shared" ref="J121" si="46">J122</f>
        <v>7866.7999999999993</v>
      </c>
      <c r="K121" s="28">
        <f t="shared" si="30"/>
        <v>79.849776695087286</v>
      </c>
    </row>
    <row r="122" spans="1:14" ht="22.5" customHeight="1">
      <c r="A122" s="4" t="s">
        <v>204</v>
      </c>
      <c r="B122" s="5"/>
      <c r="C122" s="37" t="s">
        <v>205</v>
      </c>
      <c r="D122" s="37"/>
      <c r="E122" s="37"/>
      <c r="F122" s="37"/>
      <c r="G122" s="37"/>
      <c r="H122" s="37"/>
      <c r="I122" s="38">
        <f>I123</f>
        <v>9852</v>
      </c>
      <c r="J122" s="38">
        <f t="shared" ref="J122" si="47">J123</f>
        <v>7866.7999999999993</v>
      </c>
      <c r="K122" s="39">
        <f t="shared" si="30"/>
        <v>79.849776695087286</v>
      </c>
      <c r="N122" s="2"/>
    </row>
    <row r="123" spans="1:14" ht="29.25" customHeight="1">
      <c r="A123" s="4" t="s">
        <v>206</v>
      </c>
      <c r="B123" s="5"/>
      <c r="C123" s="37" t="s">
        <v>207</v>
      </c>
      <c r="D123" s="37"/>
      <c r="E123" s="37"/>
      <c r="F123" s="37"/>
      <c r="G123" s="37"/>
      <c r="H123" s="37"/>
      <c r="I123" s="38">
        <f>I124+I126+I130+I128</f>
        <v>9852</v>
      </c>
      <c r="J123" s="38">
        <f t="shared" ref="J123" si="48">J124+J126+J130+J128</f>
        <v>7866.7999999999993</v>
      </c>
      <c r="K123" s="39">
        <f t="shared" si="30"/>
        <v>79.849776695087286</v>
      </c>
    </row>
    <row r="124" spans="1:14" ht="43.5" customHeight="1">
      <c r="A124" s="4" t="s">
        <v>208</v>
      </c>
      <c r="B124" s="5"/>
      <c r="C124" s="37" t="s">
        <v>209</v>
      </c>
      <c r="D124" s="37"/>
      <c r="E124" s="37"/>
      <c r="F124" s="37"/>
      <c r="G124" s="37"/>
      <c r="H124" s="37"/>
      <c r="I124" s="38">
        <f>I125</f>
        <v>102</v>
      </c>
      <c r="J124" s="38">
        <f t="shared" ref="J124" si="49">J125</f>
        <v>150.69999999999999</v>
      </c>
      <c r="K124" s="39">
        <f t="shared" si="30"/>
        <v>147.74509803921566</v>
      </c>
    </row>
    <row r="125" spans="1:14" ht="41.25" customHeight="1">
      <c r="A125" s="4" t="s">
        <v>208</v>
      </c>
      <c r="B125" s="5"/>
      <c r="C125" s="37" t="s">
        <v>209</v>
      </c>
      <c r="D125" s="37"/>
      <c r="E125" s="37"/>
      <c r="F125" s="37"/>
      <c r="G125" s="37"/>
      <c r="H125" s="37"/>
      <c r="I125" s="38">
        <v>102</v>
      </c>
      <c r="J125" s="38">
        <v>150.69999999999999</v>
      </c>
      <c r="K125" s="39">
        <f t="shared" si="30"/>
        <v>147.74509803921566</v>
      </c>
    </row>
    <row r="126" spans="1:14" ht="36.75" customHeight="1">
      <c r="A126" s="4" t="s">
        <v>210</v>
      </c>
      <c r="B126" s="5"/>
      <c r="C126" s="37" t="s">
        <v>211</v>
      </c>
      <c r="D126" s="37"/>
      <c r="E126" s="37"/>
      <c r="F126" s="37"/>
      <c r="G126" s="37"/>
      <c r="H126" s="37"/>
      <c r="I126" s="38">
        <f>I127</f>
        <v>9600</v>
      </c>
      <c r="J126" s="38">
        <f t="shared" ref="J126" si="50">J127</f>
        <v>7556.2</v>
      </c>
      <c r="K126" s="39">
        <f t="shared" si="30"/>
        <v>78.71041666666666</v>
      </c>
    </row>
    <row r="127" spans="1:14" ht="37.5" customHeight="1">
      <c r="A127" s="4" t="s">
        <v>210</v>
      </c>
      <c r="B127" s="5"/>
      <c r="C127" s="37" t="s">
        <v>211</v>
      </c>
      <c r="D127" s="37"/>
      <c r="E127" s="37"/>
      <c r="F127" s="37"/>
      <c r="G127" s="37"/>
      <c r="H127" s="37"/>
      <c r="I127" s="38">
        <v>9600</v>
      </c>
      <c r="J127" s="38">
        <v>7556.2</v>
      </c>
      <c r="K127" s="39">
        <f t="shared" si="30"/>
        <v>78.71041666666666</v>
      </c>
    </row>
    <row r="128" spans="1:14" ht="34.5" customHeight="1">
      <c r="A128" s="4" t="s">
        <v>212</v>
      </c>
      <c r="B128" s="5"/>
      <c r="C128" s="37" t="s">
        <v>213</v>
      </c>
      <c r="D128" s="37"/>
      <c r="E128" s="37"/>
      <c r="F128" s="37"/>
      <c r="G128" s="37"/>
      <c r="H128" s="37"/>
      <c r="I128" s="38">
        <f>I129</f>
        <v>100</v>
      </c>
      <c r="J128" s="38">
        <f t="shared" ref="J128" si="51">J129</f>
        <v>159.9</v>
      </c>
      <c r="K128" s="39">
        <f t="shared" si="30"/>
        <v>159.9</v>
      </c>
    </row>
    <row r="129" spans="1:11" ht="34.5" customHeight="1">
      <c r="A129" s="4" t="s">
        <v>212</v>
      </c>
      <c r="B129" s="5"/>
      <c r="C129" s="37" t="s">
        <v>213</v>
      </c>
      <c r="D129" s="37"/>
      <c r="E129" s="37"/>
      <c r="F129" s="37"/>
      <c r="G129" s="37"/>
      <c r="H129" s="37"/>
      <c r="I129" s="38">
        <v>100</v>
      </c>
      <c r="J129" s="38">
        <v>159.9</v>
      </c>
      <c r="K129" s="39">
        <f t="shared" si="30"/>
        <v>159.9</v>
      </c>
    </row>
    <row r="130" spans="1:11" ht="34.5" customHeight="1">
      <c r="A130" s="4" t="s">
        <v>214</v>
      </c>
      <c r="B130" s="5"/>
      <c r="C130" s="37" t="s">
        <v>215</v>
      </c>
      <c r="D130" s="37"/>
      <c r="E130" s="37"/>
      <c r="F130" s="37"/>
      <c r="G130" s="37"/>
      <c r="H130" s="37"/>
      <c r="I130" s="38">
        <f>I131</f>
        <v>50</v>
      </c>
      <c r="J130" s="38">
        <f t="shared" ref="J130" si="52">J131</f>
        <v>0</v>
      </c>
      <c r="K130" s="39">
        <f t="shared" si="30"/>
        <v>0</v>
      </c>
    </row>
    <row r="131" spans="1:11" ht="34.5" customHeight="1">
      <c r="A131" s="4" t="s">
        <v>214</v>
      </c>
      <c r="B131" s="5"/>
      <c r="C131" s="37" t="s">
        <v>215</v>
      </c>
      <c r="D131" s="37"/>
      <c r="E131" s="37"/>
      <c r="F131" s="37"/>
      <c r="G131" s="37"/>
      <c r="H131" s="37"/>
      <c r="I131" s="38">
        <v>50</v>
      </c>
      <c r="J131" s="38">
        <v>0</v>
      </c>
      <c r="K131" s="39">
        <f t="shared" si="30"/>
        <v>0</v>
      </c>
    </row>
    <row r="132" spans="1:11" ht="31.2" customHeight="1">
      <c r="A132" s="33" t="s">
        <v>216</v>
      </c>
      <c r="B132" s="34"/>
      <c r="C132" s="35" t="s">
        <v>217</v>
      </c>
      <c r="D132" s="35"/>
      <c r="E132" s="35"/>
      <c r="F132" s="35"/>
      <c r="G132" s="35"/>
      <c r="H132" s="35"/>
      <c r="I132" s="36">
        <f>I133+I137+I144</f>
        <v>46300</v>
      </c>
      <c r="J132" s="36">
        <f>J133+J137+J144</f>
        <v>65543.199999999997</v>
      </c>
      <c r="K132" s="28">
        <f t="shared" si="30"/>
        <v>141.5619870410367</v>
      </c>
    </row>
    <row r="133" spans="1:11" ht="65.25" customHeight="1">
      <c r="A133" s="33" t="s">
        <v>218</v>
      </c>
      <c r="B133" s="34"/>
      <c r="C133" s="35" t="s">
        <v>219</v>
      </c>
      <c r="D133" s="35"/>
      <c r="E133" s="35"/>
      <c r="F133" s="35"/>
      <c r="G133" s="35"/>
      <c r="H133" s="35"/>
      <c r="I133" s="36">
        <f>I134</f>
        <v>8500</v>
      </c>
      <c r="J133" s="36">
        <f t="shared" ref="J133" si="53">J134</f>
        <v>12419.7</v>
      </c>
      <c r="K133" s="28">
        <f t="shared" si="30"/>
        <v>146.11411764705883</v>
      </c>
    </row>
    <row r="134" spans="1:11" ht="69" customHeight="1">
      <c r="A134" s="4" t="s">
        <v>220</v>
      </c>
      <c r="B134" s="5"/>
      <c r="C134" s="37" t="s">
        <v>221</v>
      </c>
      <c r="D134" s="37"/>
      <c r="E134" s="37"/>
      <c r="F134" s="37"/>
      <c r="G134" s="37"/>
      <c r="H134" s="37"/>
      <c r="I134" s="38">
        <f>I135</f>
        <v>8500</v>
      </c>
      <c r="J134" s="38">
        <f t="shared" ref="J134" si="54">J135</f>
        <v>12419.7</v>
      </c>
      <c r="K134" s="39">
        <f t="shared" si="30"/>
        <v>146.11411764705883</v>
      </c>
    </row>
    <row r="135" spans="1:11" ht="79.2" customHeight="1">
      <c r="A135" s="4" t="s">
        <v>222</v>
      </c>
      <c r="B135" s="5"/>
      <c r="C135" s="37" t="s">
        <v>223</v>
      </c>
      <c r="D135" s="37"/>
      <c r="E135" s="37"/>
      <c r="F135" s="37"/>
      <c r="G135" s="37"/>
      <c r="H135" s="37"/>
      <c r="I135" s="38">
        <f>I136</f>
        <v>8500</v>
      </c>
      <c r="J135" s="38">
        <f t="shared" ref="J135" si="55">J136</f>
        <v>12419.7</v>
      </c>
      <c r="K135" s="39">
        <f t="shared" si="30"/>
        <v>146.11411764705883</v>
      </c>
    </row>
    <row r="136" spans="1:11" ht="79.2" customHeight="1">
      <c r="A136" s="4" t="s">
        <v>222</v>
      </c>
      <c r="B136" s="5"/>
      <c r="C136" s="37" t="s">
        <v>223</v>
      </c>
      <c r="D136" s="37"/>
      <c r="E136" s="37"/>
      <c r="F136" s="37"/>
      <c r="G136" s="37"/>
      <c r="H136" s="37"/>
      <c r="I136" s="38">
        <v>8500</v>
      </c>
      <c r="J136" s="38">
        <v>12419.7</v>
      </c>
      <c r="K136" s="39">
        <f t="shared" si="30"/>
        <v>146.11411764705883</v>
      </c>
    </row>
    <row r="137" spans="1:11" ht="31.5" customHeight="1">
      <c r="A137" s="33" t="s">
        <v>224</v>
      </c>
      <c r="B137" s="34"/>
      <c r="C137" s="35" t="s">
        <v>225</v>
      </c>
      <c r="D137" s="35"/>
      <c r="E137" s="35"/>
      <c r="F137" s="35"/>
      <c r="G137" s="35"/>
      <c r="H137" s="35"/>
      <c r="I137" s="36">
        <f>I138+I141</f>
        <v>10800</v>
      </c>
      <c r="J137" s="36">
        <f t="shared" ref="J137" si="56">J138+J141</f>
        <v>32383.7</v>
      </c>
      <c r="K137" s="28">
        <f t="shared" si="30"/>
        <v>299.84907407407405</v>
      </c>
    </row>
    <row r="138" spans="1:11" ht="29.25" customHeight="1">
      <c r="A138" s="4" t="s">
        <v>226</v>
      </c>
      <c r="B138" s="5"/>
      <c r="C138" s="37" t="s">
        <v>227</v>
      </c>
      <c r="D138" s="37"/>
      <c r="E138" s="37"/>
      <c r="F138" s="37"/>
      <c r="G138" s="37"/>
      <c r="H138" s="37"/>
      <c r="I138" s="38">
        <f>I139</f>
        <v>6000</v>
      </c>
      <c r="J138" s="38">
        <f t="shared" ref="J138" si="57">J139</f>
        <v>16496</v>
      </c>
      <c r="K138" s="39">
        <f t="shared" si="30"/>
        <v>274.93333333333334</v>
      </c>
    </row>
    <row r="139" spans="1:11" ht="42" customHeight="1">
      <c r="A139" s="4" t="s">
        <v>228</v>
      </c>
      <c r="B139" s="5"/>
      <c r="C139" s="37" t="s">
        <v>229</v>
      </c>
      <c r="D139" s="37"/>
      <c r="E139" s="37"/>
      <c r="F139" s="37"/>
      <c r="G139" s="37"/>
      <c r="H139" s="37"/>
      <c r="I139" s="38">
        <f>I140</f>
        <v>6000</v>
      </c>
      <c r="J139" s="38">
        <f t="shared" ref="J139" si="58">J140</f>
        <v>16496</v>
      </c>
      <c r="K139" s="39">
        <f t="shared" si="30"/>
        <v>274.93333333333334</v>
      </c>
    </row>
    <row r="140" spans="1:11" ht="42" customHeight="1">
      <c r="A140" s="4" t="s">
        <v>228</v>
      </c>
      <c r="B140" s="5"/>
      <c r="C140" s="37" t="s">
        <v>229</v>
      </c>
      <c r="D140" s="37"/>
      <c r="E140" s="37"/>
      <c r="F140" s="37"/>
      <c r="G140" s="37"/>
      <c r="H140" s="37"/>
      <c r="I140" s="38">
        <v>6000</v>
      </c>
      <c r="J140" s="38">
        <v>16496</v>
      </c>
      <c r="K140" s="39">
        <f t="shared" si="30"/>
        <v>274.93333333333334</v>
      </c>
    </row>
    <row r="141" spans="1:11" ht="50.25" customHeight="1">
      <c r="A141" s="4" t="s">
        <v>230</v>
      </c>
      <c r="B141" s="5"/>
      <c r="C141" s="37" t="s">
        <v>231</v>
      </c>
      <c r="D141" s="37"/>
      <c r="E141" s="37"/>
      <c r="F141" s="37"/>
      <c r="G141" s="37"/>
      <c r="H141" s="37"/>
      <c r="I141" s="38">
        <f>I142</f>
        <v>4800</v>
      </c>
      <c r="J141" s="38">
        <f t="shared" ref="J141" si="59">J142</f>
        <v>15887.7</v>
      </c>
      <c r="K141" s="39">
        <f t="shared" si="30"/>
        <v>330.99375000000003</v>
      </c>
    </row>
    <row r="142" spans="1:11" ht="42" customHeight="1">
      <c r="A142" s="4" t="s">
        <v>232</v>
      </c>
      <c r="B142" s="5"/>
      <c r="C142" s="37" t="s">
        <v>233</v>
      </c>
      <c r="D142" s="37"/>
      <c r="E142" s="37"/>
      <c r="F142" s="37"/>
      <c r="G142" s="37"/>
      <c r="H142" s="37"/>
      <c r="I142" s="38">
        <f>I143</f>
        <v>4800</v>
      </c>
      <c r="J142" s="38">
        <f t="shared" ref="J142" si="60">J143</f>
        <v>15887.7</v>
      </c>
      <c r="K142" s="39">
        <f t="shared" si="30"/>
        <v>330.99375000000003</v>
      </c>
    </row>
    <row r="143" spans="1:11" ht="48.75" customHeight="1">
      <c r="A143" s="4" t="s">
        <v>232</v>
      </c>
      <c r="B143" s="5"/>
      <c r="C143" s="37" t="s">
        <v>233</v>
      </c>
      <c r="D143" s="37"/>
      <c r="E143" s="37"/>
      <c r="F143" s="37"/>
      <c r="G143" s="37"/>
      <c r="H143" s="37"/>
      <c r="I143" s="38">
        <v>4800</v>
      </c>
      <c r="J143" s="38">
        <v>15887.7</v>
      </c>
      <c r="K143" s="39">
        <f t="shared" si="30"/>
        <v>330.99375000000003</v>
      </c>
    </row>
    <row r="144" spans="1:11" ht="84.6" customHeight="1">
      <c r="A144" s="33" t="s">
        <v>234</v>
      </c>
      <c r="B144" s="34"/>
      <c r="C144" s="35" t="s">
        <v>235</v>
      </c>
      <c r="D144" s="35"/>
      <c r="E144" s="35"/>
      <c r="F144" s="35"/>
      <c r="G144" s="35"/>
      <c r="H144" s="35"/>
      <c r="I144" s="36">
        <f>I145</f>
        <v>27000</v>
      </c>
      <c r="J144" s="36">
        <f t="shared" ref="J144" si="61">J145</f>
        <v>20739.8</v>
      </c>
      <c r="K144" s="28">
        <f t="shared" si="30"/>
        <v>76.814074074074071</v>
      </c>
    </row>
    <row r="145" spans="1:11" ht="59.25" customHeight="1">
      <c r="A145" s="4" t="s">
        <v>236</v>
      </c>
      <c r="B145" s="5"/>
      <c r="C145" s="37" t="s">
        <v>237</v>
      </c>
      <c r="D145" s="37"/>
      <c r="E145" s="37"/>
      <c r="F145" s="37"/>
      <c r="G145" s="37"/>
      <c r="H145" s="37"/>
      <c r="I145" s="38">
        <f>I146</f>
        <v>27000</v>
      </c>
      <c r="J145" s="38">
        <f t="shared" ref="J145" si="62">J146</f>
        <v>20739.8</v>
      </c>
      <c r="K145" s="39">
        <f t="shared" si="30"/>
        <v>76.814074074074071</v>
      </c>
    </row>
    <row r="146" spans="1:11" ht="72.75" customHeight="1">
      <c r="A146" s="4" t="s">
        <v>238</v>
      </c>
      <c r="B146" s="5"/>
      <c r="C146" s="37" t="s">
        <v>239</v>
      </c>
      <c r="D146" s="37"/>
      <c r="E146" s="37"/>
      <c r="F146" s="37"/>
      <c r="G146" s="37"/>
      <c r="H146" s="37"/>
      <c r="I146" s="38">
        <f>I147</f>
        <v>27000</v>
      </c>
      <c r="J146" s="38">
        <f t="shared" ref="J146" si="63">J147</f>
        <v>20739.8</v>
      </c>
      <c r="K146" s="39">
        <f t="shared" ref="K146:K200" si="64">J146/I146*100</f>
        <v>76.814074074074071</v>
      </c>
    </row>
    <row r="147" spans="1:11" ht="74.25" customHeight="1">
      <c r="A147" s="4" t="s">
        <v>238</v>
      </c>
      <c r="B147" s="5"/>
      <c r="C147" s="37" t="s">
        <v>239</v>
      </c>
      <c r="D147" s="37"/>
      <c r="E147" s="37"/>
      <c r="F147" s="37"/>
      <c r="G147" s="37"/>
      <c r="H147" s="37"/>
      <c r="I147" s="38">
        <v>27000</v>
      </c>
      <c r="J147" s="38">
        <v>20739.8</v>
      </c>
      <c r="K147" s="39">
        <f t="shared" si="64"/>
        <v>76.814074074074071</v>
      </c>
    </row>
    <row r="148" spans="1:11" ht="20.25" customHeight="1">
      <c r="A148" s="33" t="s">
        <v>240</v>
      </c>
      <c r="B148" s="34"/>
      <c r="C148" s="35" t="s">
        <v>241</v>
      </c>
      <c r="D148" s="35"/>
      <c r="E148" s="35"/>
      <c r="F148" s="35"/>
      <c r="G148" s="35"/>
      <c r="H148" s="35"/>
      <c r="I148" s="36">
        <f>I149+I195+I198+I203</f>
        <v>6560.5</v>
      </c>
      <c r="J148" s="36">
        <f>J149+J195+J198+J203+J210</f>
        <v>5894.2</v>
      </c>
      <c r="K148" s="28">
        <f t="shared" si="64"/>
        <v>89.84376190839113</v>
      </c>
    </row>
    <row r="149" spans="1:11" ht="30.75" customHeight="1">
      <c r="A149" s="33" t="s">
        <v>242</v>
      </c>
      <c r="B149" s="34"/>
      <c r="C149" s="35" t="s">
        <v>243</v>
      </c>
      <c r="D149" s="35"/>
      <c r="E149" s="35"/>
      <c r="F149" s="35"/>
      <c r="G149" s="35"/>
      <c r="H149" s="35"/>
      <c r="I149" s="36">
        <f>I150+I154+I162+I168+I172+I176+I180+I187+I191</f>
        <v>1640.5</v>
      </c>
      <c r="J149" s="36">
        <f>J150+J154+J162+J168+J172+J176+J180+J187+J191+J184</f>
        <v>1656.9</v>
      </c>
      <c r="K149" s="28">
        <f t="shared" si="64"/>
        <v>100.99969521487353</v>
      </c>
    </row>
    <row r="150" spans="1:11" ht="57" customHeight="1">
      <c r="A150" s="4" t="s">
        <v>244</v>
      </c>
      <c r="B150" s="5"/>
      <c r="C150" s="37" t="s">
        <v>245</v>
      </c>
      <c r="D150" s="37"/>
      <c r="E150" s="37"/>
      <c r="F150" s="37"/>
      <c r="G150" s="37"/>
      <c r="H150" s="37"/>
      <c r="I150" s="38">
        <f>I151</f>
        <v>10</v>
      </c>
      <c r="J150" s="38">
        <f>J151</f>
        <v>164.4</v>
      </c>
      <c r="K150" s="39">
        <f t="shared" si="64"/>
        <v>1644.0000000000002</v>
      </c>
    </row>
    <row r="151" spans="1:11" ht="74.25" customHeight="1">
      <c r="A151" s="4" t="s">
        <v>246</v>
      </c>
      <c r="B151" s="5"/>
      <c r="C151" s="37" t="s">
        <v>247</v>
      </c>
      <c r="D151" s="37"/>
      <c r="E151" s="37"/>
      <c r="F151" s="37"/>
      <c r="G151" s="37"/>
      <c r="H151" s="37"/>
      <c r="I151" s="38">
        <f>I152</f>
        <v>10</v>
      </c>
      <c r="J151" s="38">
        <f>J152</f>
        <v>164.4</v>
      </c>
      <c r="K151" s="39">
        <f t="shared" si="64"/>
        <v>1644.0000000000002</v>
      </c>
    </row>
    <row r="152" spans="1:11" ht="84.75" customHeight="1">
      <c r="A152" s="4" t="s">
        <v>248</v>
      </c>
      <c r="B152" s="5"/>
      <c r="C152" s="37" t="s">
        <v>249</v>
      </c>
      <c r="D152" s="37"/>
      <c r="E152" s="37"/>
      <c r="F152" s="37"/>
      <c r="G152" s="37"/>
      <c r="H152" s="37"/>
      <c r="I152" s="38">
        <f>I153</f>
        <v>10</v>
      </c>
      <c r="J152" s="38">
        <f t="shared" ref="J152" si="65">J153</f>
        <v>164.4</v>
      </c>
      <c r="K152" s="39">
        <f t="shared" si="64"/>
        <v>1644.0000000000002</v>
      </c>
    </row>
    <row r="153" spans="1:11" ht="78.75" customHeight="1">
      <c r="A153" s="4" t="s">
        <v>248</v>
      </c>
      <c r="B153" s="5"/>
      <c r="C153" s="37" t="s">
        <v>249</v>
      </c>
      <c r="D153" s="37"/>
      <c r="E153" s="37"/>
      <c r="F153" s="37"/>
      <c r="G153" s="37"/>
      <c r="H153" s="37"/>
      <c r="I153" s="38">
        <v>10</v>
      </c>
      <c r="J153" s="38">
        <v>164.4</v>
      </c>
      <c r="K153" s="39">
        <f t="shared" si="64"/>
        <v>1644.0000000000002</v>
      </c>
    </row>
    <row r="154" spans="1:11" ht="68.25" customHeight="1">
      <c r="A154" s="4" t="s">
        <v>250</v>
      </c>
      <c r="B154" s="5"/>
      <c r="C154" s="37" t="s">
        <v>251</v>
      </c>
      <c r="D154" s="37"/>
      <c r="E154" s="37"/>
      <c r="F154" s="37"/>
      <c r="G154" s="37"/>
      <c r="H154" s="37"/>
      <c r="I154" s="38">
        <f>I155</f>
        <v>31</v>
      </c>
      <c r="J154" s="38">
        <f>J155</f>
        <v>65.099999999999994</v>
      </c>
      <c r="K154" s="39">
        <f t="shared" si="64"/>
        <v>209.99999999999997</v>
      </c>
    </row>
    <row r="155" spans="1:11" ht="93.75" customHeight="1">
      <c r="A155" s="4" t="s">
        <v>252</v>
      </c>
      <c r="B155" s="5"/>
      <c r="C155" s="37" t="s">
        <v>253</v>
      </c>
      <c r="D155" s="37"/>
      <c r="E155" s="37"/>
      <c r="F155" s="37"/>
      <c r="G155" s="37"/>
      <c r="H155" s="37"/>
      <c r="I155" s="38">
        <v>31</v>
      </c>
      <c r="J155" s="38">
        <f>J156+J158+J160</f>
        <v>65.099999999999994</v>
      </c>
      <c r="K155" s="39">
        <f t="shared" si="64"/>
        <v>209.99999999999997</v>
      </c>
    </row>
    <row r="156" spans="1:11" ht="161.25" customHeight="1">
      <c r="A156" s="4" t="s">
        <v>254</v>
      </c>
      <c r="B156" s="5"/>
      <c r="C156" s="37" t="s">
        <v>255</v>
      </c>
      <c r="D156" s="37"/>
      <c r="E156" s="37"/>
      <c r="F156" s="37"/>
      <c r="G156" s="37"/>
      <c r="H156" s="37"/>
      <c r="I156" s="38">
        <f>I157</f>
        <v>10</v>
      </c>
      <c r="J156" s="38">
        <f>J157</f>
        <v>13</v>
      </c>
      <c r="K156" s="39">
        <f t="shared" si="64"/>
        <v>130</v>
      </c>
    </row>
    <row r="157" spans="1:11" ht="162.75" customHeight="1">
      <c r="A157" s="4" t="s">
        <v>254</v>
      </c>
      <c r="B157" s="5"/>
      <c r="C157" s="37" t="s">
        <v>255</v>
      </c>
      <c r="D157" s="37"/>
      <c r="E157" s="37"/>
      <c r="F157" s="37"/>
      <c r="G157" s="37"/>
      <c r="H157" s="37"/>
      <c r="I157" s="38">
        <v>10</v>
      </c>
      <c r="J157" s="38">
        <v>13</v>
      </c>
      <c r="K157" s="39">
        <f t="shared" si="64"/>
        <v>130</v>
      </c>
    </row>
    <row r="158" spans="1:11" ht="93.75" customHeight="1">
      <c r="A158" s="4" t="s">
        <v>256</v>
      </c>
      <c r="B158" s="5"/>
      <c r="C158" s="37" t="s">
        <v>257</v>
      </c>
      <c r="D158" s="37"/>
      <c r="E158" s="37"/>
      <c r="F158" s="37"/>
      <c r="G158" s="37"/>
      <c r="H158" s="37"/>
      <c r="I158" s="38">
        <f>I159</f>
        <v>15</v>
      </c>
      <c r="J158" s="38">
        <f t="shared" ref="J158" si="66">J159</f>
        <v>45.1</v>
      </c>
      <c r="K158" s="39">
        <f t="shared" si="64"/>
        <v>300.66666666666669</v>
      </c>
    </row>
    <row r="159" spans="1:11" ht="90.75" customHeight="1">
      <c r="A159" s="4" t="s">
        <v>256</v>
      </c>
      <c r="B159" s="5"/>
      <c r="C159" s="37" t="s">
        <v>257</v>
      </c>
      <c r="D159" s="37"/>
      <c r="E159" s="37"/>
      <c r="F159" s="37"/>
      <c r="G159" s="37"/>
      <c r="H159" s="37"/>
      <c r="I159" s="38">
        <v>15</v>
      </c>
      <c r="J159" s="38">
        <v>45.1</v>
      </c>
      <c r="K159" s="39">
        <f t="shared" si="64"/>
        <v>300.66666666666669</v>
      </c>
    </row>
    <row r="160" spans="1:11" ht="101.25" customHeight="1">
      <c r="A160" s="4" t="s">
        <v>258</v>
      </c>
      <c r="B160" s="5"/>
      <c r="C160" s="37" t="s">
        <v>259</v>
      </c>
      <c r="D160" s="37"/>
      <c r="E160" s="37"/>
      <c r="F160" s="37"/>
      <c r="G160" s="37"/>
      <c r="H160" s="37"/>
      <c r="I160" s="38">
        <f>I161</f>
        <v>6</v>
      </c>
      <c r="J160" s="38">
        <f>J161</f>
        <v>7</v>
      </c>
      <c r="K160" s="39">
        <f t="shared" si="64"/>
        <v>116.66666666666667</v>
      </c>
    </row>
    <row r="161" spans="1:11" ht="94.5" customHeight="1">
      <c r="A161" s="4" t="s">
        <v>258</v>
      </c>
      <c r="B161" s="5"/>
      <c r="C161" s="37" t="s">
        <v>259</v>
      </c>
      <c r="D161" s="37"/>
      <c r="E161" s="37"/>
      <c r="F161" s="37"/>
      <c r="G161" s="37"/>
      <c r="H161" s="37"/>
      <c r="I161" s="38">
        <v>6</v>
      </c>
      <c r="J161" s="38">
        <v>7</v>
      </c>
      <c r="K161" s="39">
        <f t="shared" si="64"/>
        <v>116.66666666666667</v>
      </c>
    </row>
    <row r="162" spans="1:11" ht="62.25" customHeight="1">
      <c r="A162" s="4" t="s">
        <v>260</v>
      </c>
      <c r="B162" s="5"/>
      <c r="C162" s="37" t="s">
        <v>261</v>
      </c>
      <c r="D162" s="37"/>
      <c r="E162" s="37"/>
      <c r="F162" s="37"/>
      <c r="G162" s="37"/>
      <c r="H162" s="37"/>
      <c r="I162" s="38">
        <v>35.5</v>
      </c>
      <c r="J162" s="38">
        <f>J163+J166</f>
        <v>96.5</v>
      </c>
      <c r="K162" s="39">
        <f t="shared" si="64"/>
        <v>271.83098591549293</v>
      </c>
    </row>
    <row r="163" spans="1:11" ht="79.5" customHeight="1">
      <c r="A163" s="4" t="s">
        <v>262</v>
      </c>
      <c r="B163" s="5"/>
      <c r="C163" s="37" t="s">
        <v>263</v>
      </c>
      <c r="D163" s="37"/>
      <c r="E163" s="37"/>
      <c r="F163" s="37"/>
      <c r="G163" s="37"/>
      <c r="H163" s="37"/>
      <c r="I163" s="38">
        <f>I164</f>
        <v>5.5</v>
      </c>
      <c r="J163" s="38">
        <v>3.4</v>
      </c>
      <c r="K163" s="39">
        <f t="shared" si="64"/>
        <v>61.818181818181813</v>
      </c>
    </row>
    <row r="164" spans="1:11" ht="79.5" customHeight="1">
      <c r="A164" s="4" t="s">
        <v>264</v>
      </c>
      <c r="B164" s="5"/>
      <c r="C164" s="37" t="s">
        <v>265</v>
      </c>
      <c r="D164" s="37"/>
      <c r="E164" s="37"/>
      <c r="F164" s="37"/>
      <c r="G164" s="37"/>
      <c r="H164" s="37"/>
      <c r="I164" s="38">
        <f>I165</f>
        <v>5.5</v>
      </c>
      <c r="J164" s="38">
        <f>J165</f>
        <v>3.4</v>
      </c>
      <c r="K164" s="39">
        <f t="shared" si="64"/>
        <v>61.818181818181813</v>
      </c>
    </row>
    <row r="165" spans="1:11" ht="79.5" customHeight="1">
      <c r="A165" s="4" t="s">
        <v>264</v>
      </c>
      <c r="B165" s="5"/>
      <c r="C165" s="37" t="s">
        <v>265</v>
      </c>
      <c r="D165" s="37"/>
      <c r="E165" s="37"/>
      <c r="F165" s="37"/>
      <c r="G165" s="37"/>
      <c r="H165" s="37"/>
      <c r="I165" s="38">
        <v>5.5</v>
      </c>
      <c r="J165" s="38">
        <v>3.4</v>
      </c>
      <c r="K165" s="39">
        <f t="shared" si="64"/>
        <v>61.818181818181813</v>
      </c>
    </row>
    <row r="166" spans="1:11" ht="75" customHeight="1">
      <c r="A166" s="4" t="s">
        <v>266</v>
      </c>
      <c r="B166" s="5"/>
      <c r="C166" s="37" t="s">
        <v>267</v>
      </c>
      <c r="D166" s="37"/>
      <c r="E166" s="37"/>
      <c r="F166" s="37"/>
      <c r="G166" s="37"/>
      <c r="H166" s="37"/>
      <c r="I166" s="38">
        <f>I167</f>
        <v>30</v>
      </c>
      <c r="J166" s="38">
        <f>J167</f>
        <v>93.1</v>
      </c>
      <c r="K166" s="39">
        <f t="shared" si="64"/>
        <v>310.33333333333331</v>
      </c>
    </row>
    <row r="167" spans="1:11" ht="69.75" customHeight="1">
      <c r="A167" s="4" t="s">
        <v>266</v>
      </c>
      <c r="B167" s="5"/>
      <c r="C167" s="37" t="s">
        <v>267</v>
      </c>
      <c r="D167" s="37"/>
      <c r="E167" s="37"/>
      <c r="F167" s="37"/>
      <c r="G167" s="37"/>
      <c r="H167" s="37"/>
      <c r="I167" s="38">
        <v>30</v>
      </c>
      <c r="J167" s="38">
        <v>93.1</v>
      </c>
      <c r="K167" s="39">
        <f t="shared" si="64"/>
        <v>310.33333333333331</v>
      </c>
    </row>
    <row r="168" spans="1:11" ht="70.5" customHeight="1">
      <c r="A168" s="4" t="s">
        <v>268</v>
      </c>
      <c r="B168" s="5"/>
      <c r="C168" s="37" t="s">
        <v>269</v>
      </c>
      <c r="D168" s="37"/>
      <c r="E168" s="37"/>
      <c r="F168" s="37"/>
      <c r="G168" s="37"/>
      <c r="H168" s="37"/>
      <c r="I168" s="38">
        <f>I169</f>
        <v>14</v>
      </c>
      <c r="J168" s="38">
        <f t="shared" ref="J168" si="67">J169</f>
        <v>4</v>
      </c>
      <c r="K168" s="39">
        <f t="shared" si="64"/>
        <v>28.571428571428569</v>
      </c>
    </row>
    <row r="169" spans="1:11" ht="85.5" customHeight="1">
      <c r="A169" s="4" t="s">
        <v>270</v>
      </c>
      <c r="B169" s="5"/>
      <c r="C169" s="37" t="s">
        <v>271</v>
      </c>
      <c r="D169" s="37"/>
      <c r="E169" s="37"/>
      <c r="F169" s="37"/>
      <c r="G169" s="37"/>
      <c r="H169" s="37"/>
      <c r="I169" s="38">
        <f>I170</f>
        <v>14</v>
      </c>
      <c r="J169" s="38">
        <f t="shared" ref="J169" si="68">J170</f>
        <v>4</v>
      </c>
      <c r="K169" s="39">
        <f t="shared" si="64"/>
        <v>28.571428571428569</v>
      </c>
    </row>
    <row r="170" spans="1:11" ht="111.75" customHeight="1">
      <c r="A170" s="4" t="s">
        <v>272</v>
      </c>
      <c r="B170" s="5"/>
      <c r="C170" s="37" t="s">
        <v>273</v>
      </c>
      <c r="D170" s="37"/>
      <c r="E170" s="37"/>
      <c r="F170" s="37"/>
      <c r="G170" s="37"/>
      <c r="H170" s="37"/>
      <c r="I170" s="38">
        <f>I171</f>
        <v>14</v>
      </c>
      <c r="J170" s="38">
        <f t="shared" ref="J170" si="69">J171</f>
        <v>4</v>
      </c>
      <c r="K170" s="39">
        <f t="shared" si="64"/>
        <v>28.571428571428569</v>
      </c>
    </row>
    <row r="171" spans="1:11" ht="109.5" customHeight="1">
      <c r="A171" s="4" t="s">
        <v>272</v>
      </c>
      <c r="B171" s="5"/>
      <c r="C171" s="37" t="s">
        <v>273</v>
      </c>
      <c r="D171" s="37"/>
      <c r="E171" s="37"/>
      <c r="F171" s="37"/>
      <c r="G171" s="37"/>
      <c r="H171" s="37"/>
      <c r="I171" s="38">
        <v>14</v>
      </c>
      <c r="J171" s="38">
        <v>4</v>
      </c>
      <c r="K171" s="39">
        <f t="shared" si="64"/>
        <v>28.571428571428569</v>
      </c>
    </row>
    <row r="172" spans="1:11" ht="57.75" customHeight="1">
      <c r="A172" s="4" t="s">
        <v>274</v>
      </c>
      <c r="B172" s="5"/>
      <c r="C172" s="37" t="s">
        <v>275</v>
      </c>
      <c r="D172" s="37"/>
      <c r="E172" s="37"/>
      <c r="F172" s="37"/>
      <c r="G172" s="37"/>
      <c r="H172" s="37"/>
      <c r="I172" s="38">
        <f>I173</f>
        <v>50</v>
      </c>
      <c r="J172" s="38">
        <f>J173</f>
        <v>2.2999999999999998</v>
      </c>
      <c r="K172" s="39">
        <f t="shared" si="64"/>
        <v>4.5999999999999996</v>
      </c>
    </row>
    <row r="173" spans="1:11" ht="68.25" customHeight="1">
      <c r="A173" s="4" t="s">
        <v>276</v>
      </c>
      <c r="B173" s="5"/>
      <c r="C173" s="37" t="s">
        <v>277</v>
      </c>
      <c r="D173" s="37"/>
      <c r="E173" s="37"/>
      <c r="F173" s="37"/>
      <c r="G173" s="37"/>
      <c r="H173" s="37"/>
      <c r="I173" s="38">
        <f>I174</f>
        <v>50</v>
      </c>
      <c r="J173" s="38">
        <f t="shared" ref="J173" si="70">J174</f>
        <v>2.2999999999999998</v>
      </c>
      <c r="K173" s="39">
        <f t="shared" si="64"/>
        <v>4.5999999999999996</v>
      </c>
    </row>
    <row r="174" spans="1:11" ht="79.5" customHeight="1">
      <c r="A174" s="4" t="s">
        <v>278</v>
      </c>
      <c r="B174" s="5"/>
      <c r="C174" s="37" t="s">
        <v>279</v>
      </c>
      <c r="D174" s="37"/>
      <c r="E174" s="37"/>
      <c r="F174" s="37"/>
      <c r="G174" s="37"/>
      <c r="H174" s="37"/>
      <c r="I174" s="38">
        <f>I175</f>
        <v>50</v>
      </c>
      <c r="J174" s="38">
        <v>2.2999999999999998</v>
      </c>
      <c r="K174" s="39">
        <f t="shared" si="64"/>
        <v>4.5999999999999996</v>
      </c>
    </row>
    <row r="175" spans="1:11" ht="79.5" customHeight="1">
      <c r="A175" s="4" t="s">
        <v>278</v>
      </c>
      <c r="B175" s="5"/>
      <c r="C175" s="37" t="s">
        <v>279</v>
      </c>
      <c r="D175" s="37"/>
      <c r="E175" s="37"/>
      <c r="F175" s="37"/>
      <c r="G175" s="37"/>
      <c r="H175" s="37"/>
      <c r="I175" s="38">
        <v>50</v>
      </c>
      <c r="J175" s="38">
        <v>2.2999999999999998</v>
      </c>
      <c r="K175" s="39">
        <f t="shared" si="64"/>
        <v>4.5999999999999996</v>
      </c>
    </row>
    <row r="176" spans="1:11" ht="76.5" customHeight="1">
      <c r="A176" s="4" t="s">
        <v>280</v>
      </c>
      <c r="B176" s="5"/>
      <c r="C176" s="37" t="s">
        <v>281</v>
      </c>
      <c r="D176" s="37"/>
      <c r="E176" s="37"/>
      <c r="F176" s="37"/>
      <c r="G176" s="37"/>
      <c r="H176" s="37"/>
      <c r="I176" s="38">
        <f>I177</f>
        <v>150</v>
      </c>
      <c r="J176" s="38">
        <f t="shared" ref="J176" si="71">J177</f>
        <v>222.6</v>
      </c>
      <c r="K176" s="39">
        <f t="shared" si="64"/>
        <v>148.4</v>
      </c>
    </row>
    <row r="177" spans="1:11" ht="83.25" customHeight="1">
      <c r="A177" s="4" t="s">
        <v>282</v>
      </c>
      <c r="B177" s="5"/>
      <c r="C177" s="37" t="s">
        <v>283</v>
      </c>
      <c r="D177" s="37"/>
      <c r="E177" s="37"/>
      <c r="F177" s="37"/>
      <c r="G177" s="37"/>
      <c r="H177" s="37"/>
      <c r="I177" s="38">
        <f>I178</f>
        <v>150</v>
      </c>
      <c r="J177" s="38">
        <f>J178</f>
        <v>222.6</v>
      </c>
      <c r="K177" s="39">
        <f t="shared" si="64"/>
        <v>148.4</v>
      </c>
    </row>
    <row r="178" spans="1:11" ht="104.25" customHeight="1">
      <c r="A178" s="4" t="s">
        <v>284</v>
      </c>
      <c r="B178" s="5"/>
      <c r="C178" s="37" t="s">
        <v>285</v>
      </c>
      <c r="D178" s="37"/>
      <c r="E178" s="37"/>
      <c r="F178" s="37"/>
      <c r="G178" s="37"/>
      <c r="H178" s="37"/>
      <c r="I178" s="38">
        <f>I179</f>
        <v>150</v>
      </c>
      <c r="J178" s="38">
        <f>J179</f>
        <v>222.6</v>
      </c>
      <c r="K178" s="39">
        <f t="shared" si="64"/>
        <v>148.4</v>
      </c>
    </row>
    <row r="179" spans="1:11" ht="105.75" customHeight="1">
      <c r="A179" s="4" t="s">
        <v>284</v>
      </c>
      <c r="B179" s="5"/>
      <c r="C179" s="37" t="s">
        <v>285</v>
      </c>
      <c r="D179" s="37"/>
      <c r="E179" s="37"/>
      <c r="F179" s="37"/>
      <c r="G179" s="37"/>
      <c r="H179" s="37"/>
      <c r="I179" s="38">
        <v>150</v>
      </c>
      <c r="J179" s="38">
        <v>222.6</v>
      </c>
      <c r="K179" s="39">
        <f t="shared" si="64"/>
        <v>148.4</v>
      </c>
    </row>
    <row r="180" spans="1:11" ht="74.25" customHeight="1">
      <c r="A180" s="4" t="s">
        <v>286</v>
      </c>
      <c r="B180" s="5"/>
      <c r="C180" s="37" t="s">
        <v>287</v>
      </c>
      <c r="D180" s="37"/>
      <c r="E180" s="37"/>
      <c r="F180" s="37"/>
      <c r="G180" s="37"/>
      <c r="H180" s="37"/>
      <c r="I180" s="38">
        <f>I182</f>
        <v>30</v>
      </c>
      <c r="J180" s="38">
        <f>J182+J181</f>
        <v>32.1</v>
      </c>
      <c r="K180" s="39">
        <f t="shared" si="64"/>
        <v>107</v>
      </c>
    </row>
    <row r="181" spans="1:11" ht="74.25" customHeight="1">
      <c r="A181" s="4" t="s">
        <v>413</v>
      </c>
      <c r="B181" s="5"/>
      <c r="C181" s="46" t="s">
        <v>441</v>
      </c>
      <c r="D181" s="47"/>
      <c r="E181" s="47"/>
      <c r="F181" s="47"/>
      <c r="G181" s="47"/>
      <c r="H181" s="48"/>
      <c r="I181" s="38">
        <v>0</v>
      </c>
      <c r="J181" s="38">
        <v>2.1</v>
      </c>
      <c r="K181" s="39">
        <v>0</v>
      </c>
    </row>
    <row r="182" spans="1:11" ht="114.75" customHeight="1">
      <c r="A182" s="4" t="s">
        <v>288</v>
      </c>
      <c r="B182" s="5"/>
      <c r="C182" s="37" t="s">
        <v>289</v>
      </c>
      <c r="D182" s="37"/>
      <c r="E182" s="37"/>
      <c r="F182" s="37"/>
      <c r="G182" s="37"/>
      <c r="H182" s="37"/>
      <c r="I182" s="38">
        <f>I183</f>
        <v>30</v>
      </c>
      <c r="J182" s="38">
        <f>J183</f>
        <v>30</v>
      </c>
      <c r="K182" s="39">
        <f t="shared" si="64"/>
        <v>100</v>
      </c>
    </row>
    <row r="183" spans="1:11" ht="110.25" customHeight="1">
      <c r="A183" s="4" t="s">
        <v>288</v>
      </c>
      <c r="B183" s="5"/>
      <c r="C183" s="37" t="s">
        <v>289</v>
      </c>
      <c r="D183" s="37"/>
      <c r="E183" s="37"/>
      <c r="F183" s="37"/>
      <c r="G183" s="37"/>
      <c r="H183" s="37"/>
      <c r="I183" s="38">
        <v>30</v>
      </c>
      <c r="J183" s="38">
        <v>30</v>
      </c>
      <c r="K183" s="39">
        <f t="shared" si="64"/>
        <v>100</v>
      </c>
    </row>
    <row r="184" spans="1:11" ht="57.75" customHeight="1">
      <c r="A184" s="4" t="s">
        <v>414</v>
      </c>
      <c r="B184" s="5"/>
      <c r="C184" s="46" t="s">
        <v>442</v>
      </c>
      <c r="D184" s="47"/>
      <c r="E184" s="47"/>
      <c r="F184" s="47"/>
      <c r="G184" s="47"/>
      <c r="H184" s="48"/>
      <c r="I184" s="38">
        <f>I185</f>
        <v>0</v>
      </c>
      <c r="J184" s="38">
        <f>J185</f>
        <v>1</v>
      </c>
      <c r="K184" s="39">
        <v>0</v>
      </c>
    </row>
    <row r="185" spans="1:11" ht="72.75" customHeight="1">
      <c r="A185" s="45" t="s">
        <v>443</v>
      </c>
      <c r="B185" s="45"/>
      <c r="C185" s="65" t="s">
        <v>444</v>
      </c>
      <c r="D185" s="63"/>
      <c r="E185" s="63"/>
      <c r="F185" s="63"/>
      <c r="G185" s="63"/>
      <c r="H185" s="64"/>
      <c r="I185" s="38">
        <f>I186</f>
        <v>0</v>
      </c>
      <c r="J185" s="38">
        <f>J186</f>
        <v>1</v>
      </c>
      <c r="K185" s="39">
        <v>0</v>
      </c>
    </row>
    <row r="186" spans="1:11" ht="73.5" customHeight="1">
      <c r="A186" s="45" t="s">
        <v>445</v>
      </c>
      <c r="B186" s="45"/>
      <c r="C186" s="56" t="s">
        <v>446</v>
      </c>
      <c r="D186" s="57"/>
      <c r="E186" s="57"/>
      <c r="F186" s="57"/>
      <c r="G186" s="57"/>
      <c r="H186" s="58"/>
      <c r="I186" s="38">
        <v>0</v>
      </c>
      <c r="J186" s="38">
        <v>1</v>
      </c>
      <c r="K186" s="39">
        <v>0</v>
      </c>
    </row>
    <row r="187" spans="1:11" ht="44.25" customHeight="1">
      <c r="A187" s="4" t="s">
        <v>290</v>
      </c>
      <c r="B187" s="5"/>
      <c r="C187" s="37" t="s">
        <v>291</v>
      </c>
      <c r="D187" s="37"/>
      <c r="E187" s="37"/>
      <c r="F187" s="37"/>
      <c r="G187" s="37"/>
      <c r="H187" s="37"/>
      <c r="I187" s="38">
        <f t="shared" ref="I187:J189" si="72">I188</f>
        <v>120</v>
      </c>
      <c r="J187" s="38">
        <f t="shared" si="72"/>
        <v>81</v>
      </c>
      <c r="K187" s="39">
        <f t="shared" si="64"/>
        <v>67.5</v>
      </c>
    </row>
    <row r="188" spans="1:11" ht="68.25" customHeight="1">
      <c r="A188" s="4" t="s">
        <v>292</v>
      </c>
      <c r="B188" s="5"/>
      <c r="C188" s="37" t="s">
        <v>293</v>
      </c>
      <c r="D188" s="37"/>
      <c r="E188" s="37"/>
      <c r="F188" s="37"/>
      <c r="G188" s="37"/>
      <c r="H188" s="37"/>
      <c r="I188" s="38">
        <f t="shared" si="72"/>
        <v>120</v>
      </c>
      <c r="J188" s="38">
        <f t="shared" si="72"/>
        <v>81</v>
      </c>
      <c r="K188" s="39">
        <f t="shared" si="64"/>
        <v>67.5</v>
      </c>
    </row>
    <row r="189" spans="1:11" ht="120.75" customHeight="1">
      <c r="A189" s="4" t="s">
        <v>294</v>
      </c>
      <c r="B189" s="5"/>
      <c r="C189" s="37" t="s">
        <v>295</v>
      </c>
      <c r="D189" s="37"/>
      <c r="E189" s="37"/>
      <c r="F189" s="37"/>
      <c r="G189" s="37"/>
      <c r="H189" s="37"/>
      <c r="I189" s="38">
        <f t="shared" si="72"/>
        <v>120</v>
      </c>
      <c r="J189" s="38">
        <f t="shared" si="72"/>
        <v>81</v>
      </c>
      <c r="K189" s="39">
        <f t="shared" si="64"/>
        <v>67.5</v>
      </c>
    </row>
    <row r="190" spans="1:11" ht="114.75" customHeight="1">
      <c r="A190" s="4" t="s">
        <v>294</v>
      </c>
      <c r="B190" s="5"/>
      <c r="C190" s="37" t="s">
        <v>295</v>
      </c>
      <c r="D190" s="37"/>
      <c r="E190" s="37"/>
      <c r="F190" s="37"/>
      <c r="G190" s="37"/>
      <c r="H190" s="37"/>
      <c r="I190" s="38">
        <v>120</v>
      </c>
      <c r="J190" s="38">
        <v>81</v>
      </c>
      <c r="K190" s="39">
        <f t="shared" si="64"/>
        <v>67.5</v>
      </c>
    </row>
    <row r="191" spans="1:11" ht="62.25" customHeight="1">
      <c r="A191" s="4" t="s">
        <v>296</v>
      </c>
      <c r="B191" s="5"/>
      <c r="C191" s="37" t="s">
        <v>297</v>
      </c>
      <c r="D191" s="37"/>
      <c r="E191" s="37"/>
      <c r="F191" s="37"/>
      <c r="G191" s="37"/>
      <c r="H191" s="37"/>
      <c r="I191" s="38">
        <f t="shared" ref="I191:J193" si="73">I192</f>
        <v>1200</v>
      </c>
      <c r="J191" s="38">
        <f t="shared" si="73"/>
        <v>987.9</v>
      </c>
      <c r="K191" s="39">
        <f t="shared" si="64"/>
        <v>82.324999999999989</v>
      </c>
    </row>
    <row r="192" spans="1:11" ht="75" customHeight="1">
      <c r="A192" s="4" t="s">
        <v>298</v>
      </c>
      <c r="B192" s="5"/>
      <c r="C192" s="37" t="s">
        <v>299</v>
      </c>
      <c r="D192" s="37"/>
      <c r="E192" s="37"/>
      <c r="F192" s="37"/>
      <c r="G192" s="37"/>
      <c r="H192" s="37"/>
      <c r="I192" s="38">
        <f t="shared" si="73"/>
        <v>1200</v>
      </c>
      <c r="J192" s="38">
        <f t="shared" si="73"/>
        <v>987.9</v>
      </c>
      <c r="K192" s="39">
        <f t="shared" si="64"/>
        <v>82.324999999999989</v>
      </c>
    </row>
    <row r="193" spans="1:11" ht="80.25" customHeight="1">
      <c r="A193" s="4" t="s">
        <v>300</v>
      </c>
      <c r="B193" s="5"/>
      <c r="C193" s="37" t="s">
        <v>301</v>
      </c>
      <c r="D193" s="37"/>
      <c r="E193" s="37"/>
      <c r="F193" s="37"/>
      <c r="G193" s="37"/>
      <c r="H193" s="37"/>
      <c r="I193" s="38">
        <f t="shared" si="73"/>
        <v>1200</v>
      </c>
      <c r="J193" s="38">
        <f t="shared" si="73"/>
        <v>987.9</v>
      </c>
      <c r="K193" s="39">
        <f t="shared" si="64"/>
        <v>82.324999999999989</v>
      </c>
    </row>
    <row r="194" spans="1:11" ht="79.5" customHeight="1">
      <c r="A194" s="4" t="s">
        <v>300</v>
      </c>
      <c r="B194" s="5"/>
      <c r="C194" s="37" t="s">
        <v>301</v>
      </c>
      <c r="D194" s="37"/>
      <c r="E194" s="37"/>
      <c r="F194" s="37"/>
      <c r="G194" s="37"/>
      <c r="H194" s="37"/>
      <c r="I194" s="38">
        <v>1200</v>
      </c>
      <c r="J194" s="38">
        <v>987.9</v>
      </c>
      <c r="K194" s="39">
        <f t="shared" si="64"/>
        <v>82.324999999999989</v>
      </c>
    </row>
    <row r="195" spans="1:11" ht="45.75" customHeight="1">
      <c r="A195" s="33" t="s">
        <v>302</v>
      </c>
      <c r="B195" s="34"/>
      <c r="C195" s="35" t="s">
        <v>303</v>
      </c>
      <c r="D195" s="35"/>
      <c r="E195" s="35"/>
      <c r="F195" s="35"/>
      <c r="G195" s="35"/>
      <c r="H195" s="35"/>
      <c r="I195" s="36">
        <f>I196</f>
        <v>1000</v>
      </c>
      <c r="J195" s="36">
        <f t="shared" ref="J195" si="74">J196</f>
        <v>1488.5</v>
      </c>
      <c r="K195" s="28">
        <f t="shared" si="64"/>
        <v>148.85</v>
      </c>
    </row>
    <row r="196" spans="1:11" ht="45" customHeight="1">
      <c r="A196" s="4" t="s">
        <v>304</v>
      </c>
      <c r="B196" s="5"/>
      <c r="C196" s="37" t="s">
        <v>305</v>
      </c>
      <c r="D196" s="37"/>
      <c r="E196" s="37"/>
      <c r="F196" s="37"/>
      <c r="G196" s="37"/>
      <c r="H196" s="37"/>
      <c r="I196" s="38">
        <f>I197</f>
        <v>1000</v>
      </c>
      <c r="J196" s="38">
        <f t="shared" ref="J196" si="75">J197</f>
        <v>1488.5</v>
      </c>
      <c r="K196" s="39">
        <f t="shared" si="64"/>
        <v>148.85</v>
      </c>
    </row>
    <row r="197" spans="1:11" ht="49.5" customHeight="1">
      <c r="A197" s="4" t="s">
        <v>304</v>
      </c>
      <c r="B197" s="5"/>
      <c r="C197" s="37" t="s">
        <v>305</v>
      </c>
      <c r="D197" s="37"/>
      <c r="E197" s="37"/>
      <c r="F197" s="37"/>
      <c r="G197" s="37"/>
      <c r="H197" s="37"/>
      <c r="I197" s="38">
        <v>1000</v>
      </c>
      <c r="J197" s="38">
        <v>1488.5</v>
      </c>
      <c r="K197" s="39">
        <f t="shared" si="64"/>
        <v>148.85</v>
      </c>
    </row>
    <row r="198" spans="1:11" ht="112.2" customHeight="1">
      <c r="A198" s="33" t="s">
        <v>306</v>
      </c>
      <c r="B198" s="34"/>
      <c r="C198" s="35" t="s">
        <v>307</v>
      </c>
      <c r="D198" s="35"/>
      <c r="E198" s="35"/>
      <c r="F198" s="35"/>
      <c r="G198" s="35"/>
      <c r="H198" s="35"/>
      <c r="I198" s="36">
        <f t="shared" ref="I198:J200" si="76">I199</f>
        <v>3900</v>
      </c>
      <c r="J198" s="36">
        <f t="shared" si="76"/>
        <v>1719.7</v>
      </c>
      <c r="K198" s="28">
        <f t="shared" si="64"/>
        <v>44.0948717948718</v>
      </c>
    </row>
    <row r="199" spans="1:11" ht="79.5" customHeight="1">
      <c r="A199" s="4" t="s">
        <v>308</v>
      </c>
      <c r="B199" s="5"/>
      <c r="C199" s="37" t="s">
        <v>309</v>
      </c>
      <c r="D199" s="37"/>
      <c r="E199" s="37"/>
      <c r="F199" s="37"/>
      <c r="G199" s="37"/>
      <c r="H199" s="37"/>
      <c r="I199" s="38">
        <f t="shared" si="76"/>
        <v>3900</v>
      </c>
      <c r="J199" s="38">
        <f t="shared" si="76"/>
        <v>1719.7</v>
      </c>
      <c r="K199" s="39">
        <f t="shared" si="64"/>
        <v>44.0948717948718</v>
      </c>
    </row>
    <row r="200" spans="1:11" ht="60" customHeight="1">
      <c r="A200" s="4" t="s">
        <v>310</v>
      </c>
      <c r="B200" s="5"/>
      <c r="C200" s="37" t="s">
        <v>311</v>
      </c>
      <c r="D200" s="37"/>
      <c r="E200" s="37"/>
      <c r="F200" s="37"/>
      <c r="G200" s="37"/>
      <c r="H200" s="37"/>
      <c r="I200" s="38">
        <f t="shared" si="76"/>
        <v>3900</v>
      </c>
      <c r="J200" s="38">
        <f t="shared" si="76"/>
        <v>1719.7</v>
      </c>
      <c r="K200" s="39">
        <f t="shared" si="64"/>
        <v>44.0948717948718</v>
      </c>
    </row>
    <row r="201" spans="1:11" ht="69.75" customHeight="1">
      <c r="A201" s="4" t="s">
        <v>312</v>
      </c>
      <c r="B201" s="5"/>
      <c r="C201" s="37" t="s">
        <v>313</v>
      </c>
      <c r="D201" s="37"/>
      <c r="E201" s="37"/>
      <c r="F201" s="37"/>
      <c r="G201" s="37"/>
      <c r="H201" s="37"/>
      <c r="I201" s="38">
        <f>I202</f>
        <v>3900</v>
      </c>
      <c r="J201" s="38">
        <f t="shared" ref="J201" si="77">J202</f>
        <v>1719.7</v>
      </c>
      <c r="K201" s="39">
        <f t="shared" ref="K201:K262" si="78">J201/I201*100</f>
        <v>44.0948717948718</v>
      </c>
    </row>
    <row r="202" spans="1:11" ht="68.25" customHeight="1">
      <c r="A202" s="4" t="s">
        <v>312</v>
      </c>
      <c r="B202" s="5"/>
      <c r="C202" s="37" t="s">
        <v>313</v>
      </c>
      <c r="D202" s="37"/>
      <c r="E202" s="37"/>
      <c r="F202" s="37"/>
      <c r="G202" s="37"/>
      <c r="H202" s="37"/>
      <c r="I202" s="38">
        <v>3900</v>
      </c>
      <c r="J202" s="38">
        <v>1719.7</v>
      </c>
      <c r="K202" s="39">
        <f t="shared" si="78"/>
        <v>44.0948717948718</v>
      </c>
    </row>
    <row r="203" spans="1:11" ht="27" customHeight="1">
      <c r="A203" s="33" t="s">
        <v>314</v>
      </c>
      <c r="B203" s="34"/>
      <c r="C203" s="35" t="s">
        <v>315</v>
      </c>
      <c r="D203" s="35"/>
      <c r="E203" s="35"/>
      <c r="F203" s="35"/>
      <c r="G203" s="35"/>
      <c r="H203" s="35"/>
      <c r="I203" s="36">
        <f>I205</f>
        <v>20</v>
      </c>
      <c r="J203" s="36">
        <f>J205+J204+J208</f>
        <v>759.9</v>
      </c>
      <c r="K203" s="28">
        <f t="shared" si="78"/>
        <v>3799.4999999999995</v>
      </c>
    </row>
    <row r="204" spans="1:11" ht="51.75" customHeight="1">
      <c r="A204" s="4" t="s">
        <v>415</v>
      </c>
      <c r="B204" s="5"/>
      <c r="C204" s="46" t="s">
        <v>447</v>
      </c>
      <c r="D204" s="47"/>
      <c r="E204" s="47"/>
      <c r="F204" s="47"/>
      <c r="G204" s="47"/>
      <c r="H204" s="48"/>
      <c r="I204" s="38">
        <v>0</v>
      </c>
      <c r="J204" s="38">
        <v>720.4</v>
      </c>
      <c r="K204" s="39">
        <v>0</v>
      </c>
    </row>
    <row r="205" spans="1:11" ht="45.75" customHeight="1">
      <c r="A205" s="4" t="s">
        <v>316</v>
      </c>
      <c r="B205" s="5"/>
      <c r="C205" s="37" t="s">
        <v>317</v>
      </c>
      <c r="D205" s="37"/>
      <c r="E205" s="37"/>
      <c r="F205" s="37"/>
      <c r="G205" s="37"/>
      <c r="H205" s="37"/>
      <c r="I205" s="38">
        <f>I206</f>
        <v>20</v>
      </c>
      <c r="J205" s="38">
        <f t="shared" ref="J205" si="79">J206</f>
        <v>0</v>
      </c>
      <c r="K205" s="39">
        <f t="shared" si="78"/>
        <v>0</v>
      </c>
    </row>
    <row r="206" spans="1:11" ht="60" customHeight="1">
      <c r="A206" s="4" t="s">
        <v>318</v>
      </c>
      <c r="B206" s="5"/>
      <c r="C206" s="37" t="s">
        <v>319</v>
      </c>
      <c r="D206" s="37"/>
      <c r="E206" s="37"/>
      <c r="F206" s="37"/>
      <c r="G206" s="37"/>
      <c r="H206" s="37"/>
      <c r="I206" s="38">
        <f>I207</f>
        <v>20</v>
      </c>
      <c r="J206" s="38">
        <f t="shared" ref="J206" si="80">J207</f>
        <v>0</v>
      </c>
      <c r="K206" s="39">
        <f t="shared" si="78"/>
        <v>0</v>
      </c>
    </row>
    <row r="207" spans="1:11" ht="58.5" customHeight="1">
      <c r="A207" s="4" t="s">
        <v>318</v>
      </c>
      <c r="B207" s="5"/>
      <c r="C207" s="37" t="s">
        <v>319</v>
      </c>
      <c r="D207" s="37"/>
      <c r="E207" s="37"/>
      <c r="F207" s="37"/>
      <c r="G207" s="37"/>
      <c r="H207" s="37"/>
      <c r="I207" s="38">
        <v>20</v>
      </c>
      <c r="J207" s="38">
        <v>0</v>
      </c>
      <c r="K207" s="39">
        <f t="shared" si="78"/>
        <v>0</v>
      </c>
    </row>
    <row r="208" spans="1:11" ht="58.5" customHeight="1">
      <c r="A208" s="4" t="s">
        <v>416</v>
      </c>
      <c r="B208" s="5"/>
      <c r="C208" s="46" t="s">
        <v>448</v>
      </c>
      <c r="D208" s="47"/>
      <c r="E208" s="47"/>
      <c r="F208" s="47"/>
      <c r="G208" s="47"/>
      <c r="H208" s="48"/>
      <c r="I208" s="38">
        <v>0</v>
      </c>
      <c r="J208" s="38">
        <v>39.5</v>
      </c>
      <c r="K208" s="39">
        <v>0</v>
      </c>
    </row>
    <row r="209" spans="1:11" ht="18" customHeight="1">
      <c r="A209" s="49" t="s">
        <v>450</v>
      </c>
      <c r="B209" s="49"/>
      <c r="C209" s="66" t="s">
        <v>451</v>
      </c>
      <c r="D209" s="67"/>
      <c r="E209" s="67"/>
      <c r="F209" s="67"/>
      <c r="G209" s="67"/>
      <c r="H209" s="68"/>
      <c r="I209" s="36">
        <v>0</v>
      </c>
      <c r="J209" s="36">
        <f>J210</f>
        <v>269.2</v>
      </c>
      <c r="K209" s="28">
        <v>0</v>
      </c>
    </row>
    <row r="210" spans="1:11" ht="123.75" customHeight="1">
      <c r="A210" s="4" t="s">
        <v>417</v>
      </c>
      <c r="B210" s="5"/>
      <c r="C210" s="46" t="s">
        <v>449</v>
      </c>
      <c r="D210" s="47"/>
      <c r="E210" s="47"/>
      <c r="F210" s="47"/>
      <c r="G210" s="47"/>
      <c r="H210" s="48"/>
      <c r="I210" s="38">
        <v>0</v>
      </c>
      <c r="J210" s="38">
        <v>269.2</v>
      </c>
      <c r="K210" s="39">
        <v>0</v>
      </c>
    </row>
    <row r="211" spans="1:11" customFormat="1" ht="15" customHeight="1">
      <c r="A211" s="33" t="s">
        <v>320</v>
      </c>
      <c r="B211" s="34"/>
      <c r="C211" s="35" t="s">
        <v>321</v>
      </c>
      <c r="D211" s="35"/>
      <c r="E211" s="35"/>
      <c r="F211" s="35"/>
      <c r="G211" s="35"/>
      <c r="H211" s="35"/>
      <c r="I211" s="36">
        <f>I212</f>
        <v>5000</v>
      </c>
      <c r="J211" s="36">
        <f t="shared" ref="J211" si="81">J212</f>
        <v>4576</v>
      </c>
      <c r="K211" s="28">
        <f t="shared" si="78"/>
        <v>91.52</v>
      </c>
    </row>
    <row r="212" spans="1:11" customFormat="1" ht="18.75" customHeight="1">
      <c r="A212" s="33" t="s">
        <v>322</v>
      </c>
      <c r="B212" s="34"/>
      <c r="C212" s="35" t="s">
        <v>323</v>
      </c>
      <c r="D212" s="35"/>
      <c r="E212" s="35"/>
      <c r="F212" s="35"/>
      <c r="G212" s="35"/>
      <c r="H212" s="35"/>
      <c r="I212" s="36">
        <f>I213</f>
        <v>5000</v>
      </c>
      <c r="J212" s="36">
        <f t="shared" ref="J212" si="82">J213</f>
        <v>4576</v>
      </c>
      <c r="K212" s="28">
        <f t="shared" si="78"/>
        <v>91.52</v>
      </c>
    </row>
    <row r="213" spans="1:11" customFormat="1" ht="22.5" customHeight="1">
      <c r="A213" s="4" t="s">
        <v>324</v>
      </c>
      <c r="B213" s="5"/>
      <c r="C213" s="37" t="s">
        <v>325</v>
      </c>
      <c r="D213" s="37"/>
      <c r="E213" s="37"/>
      <c r="F213" s="37"/>
      <c r="G213" s="37"/>
      <c r="H213" s="37"/>
      <c r="I213" s="38">
        <f>I214</f>
        <v>5000</v>
      </c>
      <c r="J213" s="38">
        <f t="shared" ref="J213" si="83">J214</f>
        <v>4576</v>
      </c>
      <c r="K213" s="39">
        <f t="shared" si="78"/>
        <v>91.52</v>
      </c>
    </row>
    <row r="214" spans="1:11" customFormat="1" ht="18.75" customHeight="1">
      <c r="A214" s="4" t="s">
        <v>324</v>
      </c>
      <c r="B214" s="5"/>
      <c r="C214" s="37" t="s">
        <v>325</v>
      </c>
      <c r="D214" s="37"/>
      <c r="E214" s="37"/>
      <c r="F214" s="37"/>
      <c r="G214" s="37"/>
      <c r="H214" s="37"/>
      <c r="I214" s="38">
        <v>5000</v>
      </c>
      <c r="J214" s="38">
        <v>4576</v>
      </c>
      <c r="K214" s="39">
        <f t="shared" si="78"/>
        <v>91.52</v>
      </c>
    </row>
    <row r="215" spans="1:11" ht="15" customHeight="1">
      <c r="A215" s="33" t="s">
        <v>326</v>
      </c>
      <c r="B215" s="34"/>
      <c r="C215" s="35" t="s">
        <v>327</v>
      </c>
      <c r="D215" s="35"/>
      <c r="E215" s="35"/>
      <c r="F215" s="35"/>
      <c r="G215" s="35"/>
      <c r="H215" s="35"/>
      <c r="I215" s="36">
        <f>I216</f>
        <v>3250464.5</v>
      </c>
      <c r="J215" s="36">
        <f>J216+J287+J292</f>
        <v>1441649.9</v>
      </c>
      <c r="K215" s="28">
        <f t="shared" si="78"/>
        <v>44.352119520148584</v>
      </c>
    </row>
    <row r="216" spans="1:11" ht="24.75" customHeight="1">
      <c r="A216" s="33" t="s">
        <v>328</v>
      </c>
      <c r="B216" s="34"/>
      <c r="C216" s="35" t="s">
        <v>329</v>
      </c>
      <c r="D216" s="35"/>
      <c r="E216" s="35"/>
      <c r="F216" s="35"/>
      <c r="G216" s="35"/>
      <c r="H216" s="35"/>
      <c r="I216" s="36">
        <f>I220+I249+I278</f>
        <v>3250464.5</v>
      </c>
      <c r="J216" s="36">
        <f>J220+J249+J278+J217</f>
        <v>1448147.2</v>
      </c>
      <c r="K216" s="28">
        <f t="shared" si="78"/>
        <v>44.552007874566854</v>
      </c>
    </row>
    <row r="217" spans="1:11" ht="24.75" customHeight="1">
      <c r="A217" s="33" t="s">
        <v>418</v>
      </c>
      <c r="B217" s="34"/>
      <c r="C217" s="42" t="s">
        <v>452</v>
      </c>
      <c r="D217" s="43"/>
      <c r="E217" s="43"/>
      <c r="F217" s="43"/>
      <c r="G217" s="43"/>
      <c r="H217" s="44"/>
      <c r="I217" s="36">
        <f>I218</f>
        <v>0</v>
      </c>
      <c r="J217" s="36">
        <f>J218</f>
        <v>20277</v>
      </c>
      <c r="K217" s="28">
        <v>0</v>
      </c>
    </row>
    <row r="218" spans="1:11" ht="24.75" customHeight="1">
      <c r="A218" s="45" t="s">
        <v>455</v>
      </c>
      <c r="B218" s="45"/>
      <c r="C218" s="46" t="s">
        <v>453</v>
      </c>
      <c r="D218" s="47"/>
      <c r="E218" s="47"/>
      <c r="F218" s="47"/>
      <c r="G218" s="47"/>
      <c r="H218" s="48"/>
      <c r="I218" s="38">
        <f>I219</f>
        <v>0</v>
      </c>
      <c r="J218" s="38">
        <f>J219</f>
        <v>20277</v>
      </c>
      <c r="K218" s="39">
        <v>0</v>
      </c>
    </row>
    <row r="219" spans="1:11" ht="24.75" customHeight="1">
      <c r="A219" s="45" t="s">
        <v>418</v>
      </c>
      <c r="B219" s="45"/>
      <c r="C219" s="46" t="s">
        <v>454</v>
      </c>
      <c r="D219" s="47"/>
      <c r="E219" s="47"/>
      <c r="F219" s="47"/>
      <c r="G219" s="47"/>
      <c r="H219" s="48"/>
      <c r="I219" s="38">
        <v>0</v>
      </c>
      <c r="J219" s="38">
        <v>20277</v>
      </c>
      <c r="K219" s="39">
        <v>0</v>
      </c>
    </row>
    <row r="220" spans="1:11" ht="26.25" customHeight="1">
      <c r="A220" s="40" t="s">
        <v>330</v>
      </c>
      <c r="B220" s="41"/>
      <c r="C220" s="35" t="s">
        <v>331</v>
      </c>
      <c r="D220" s="35"/>
      <c r="E220" s="35"/>
      <c r="F220" s="35"/>
      <c r="G220" s="35"/>
      <c r="H220" s="35"/>
      <c r="I220" s="36">
        <f>I221+I223+I225+I227+I229+I232</f>
        <v>2017974.2000000002</v>
      </c>
      <c r="J220" s="36">
        <f>J221+J223+J225+J227+J229+J232</f>
        <v>520826.80000000005</v>
      </c>
      <c r="K220" s="28">
        <f t="shared" si="78"/>
        <v>25.809388445104997</v>
      </c>
    </row>
    <row r="221" spans="1:11" ht="75" customHeight="1">
      <c r="A221" s="4" t="s">
        <v>332</v>
      </c>
      <c r="B221" s="5"/>
      <c r="C221" s="37" t="s">
        <v>333</v>
      </c>
      <c r="D221" s="37"/>
      <c r="E221" s="37"/>
      <c r="F221" s="37"/>
      <c r="G221" s="37"/>
      <c r="H221" s="37"/>
      <c r="I221" s="38">
        <f>I222</f>
        <v>217125.3</v>
      </c>
      <c r="J221" s="38">
        <f t="shared" ref="J221" si="84">J222</f>
        <v>148818</v>
      </c>
      <c r="K221" s="39">
        <f t="shared" si="78"/>
        <v>68.540147094788125</v>
      </c>
    </row>
    <row r="222" spans="1:11" ht="72" customHeight="1">
      <c r="A222" s="4" t="s">
        <v>334</v>
      </c>
      <c r="B222" s="5"/>
      <c r="C222" s="37" t="s">
        <v>335</v>
      </c>
      <c r="D222" s="37"/>
      <c r="E222" s="37"/>
      <c r="F222" s="37"/>
      <c r="G222" s="37"/>
      <c r="H222" s="37"/>
      <c r="I222" s="38">
        <v>217125.3</v>
      </c>
      <c r="J222" s="38">
        <v>148818</v>
      </c>
      <c r="K222" s="39">
        <f t="shared" si="78"/>
        <v>68.540147094788125</v>
      </c>
    </row>
    <row r="223" spans="1:11" ht="58.5" customHeight="1">
      <c r="A223" s="4" t="s">
        <v>336</v>
      </c>
      <c r="B223" s="5"/>
      <c r="C223" s="37" t="s">
        <v>337</v>
      </c>
      <c r="D223" s="37"/>
      <c r="E223" s="37"/>
      <c r="F223" s="37"/>
      <c r="G223" s="37"/>
      <c r="H223" s="37"/>
      <c r="I223" s="38">
        <f>I224</f>
        <v>34543.599999999999</v>
      </c>
      <c r="J223" s="38">
        <f t="shared" ref="J223" si="85">J224</f>
        <v>15103.7</v>
      </c>
      <c r="K223" s="39">
        <f t="shared" si="78"/>
        <v>43.723584108199496</v>
      </c>
    </row>
    <row r="224" spans="1:11" ht="55.5" customHeight="1">
      <c r="A224" s="4" t="s">
        <v>338</v>
      </c>
      <c r="B224" s="5"/>
      <c r="C224" s="37" t="s">
        <v>339</v>
      </c>
      <c r="D224" s="37"/>
      <c r="E224" s="37"/>
      <c r="F224" s="37"/>
      <c r="G224" s="37"/>
      <c r="H224" s="37"/>
      <c r="I224" s="38">
        <v>34543.599999999999</v>
      </c>
      <c r="J224" s="38">
        <v>15103.7</v>
      </c>
      <c r="K224" s="39">
        <f t="shared" si="78"/>
        <v>43.723584108199496</v>
      </c>
    </row>
    <row r="225" spans="1:14" ht="57" customHeight="1">
      <c r="A225" s="4" t="s">
        <v>340</v>
      </c>
      <c r="B225" s="5"/>
      <c r="C225" s="37" t="s">
        <v>341</v>
      </c>
      <c r="D225" s="37"/>
      <c r="E225" s="37"/>
      <c r="F225" s="37"/>
      <c r="G225" s="37"/>
      <c r="H225" s="37"/>
      <c r="I225" s="38">
        <f>I226</f>
        <v>66468.5</v>
      </c>
      <c r="J225" s="38">
        <f t="shared" ref="J225" si="86">J226</f>
        <v>66468.5</v>
      </c>
      <c r="K225" s="39">
        <f t="shared" si="78"/>
        <v>100</v>
      </c>
    </row>
    <row r="226" spans="1:14" ht="57" customHeight="1">
      <c r="A226" s="4" t="s">
        <v>342</v>
      </c>
      <c r="B226" s="5"/>
      <c r="C226" s="37" t="s">
        <v>343</v>
      </c>
      <c r="D226" s="37"/>
      <c r="E226" s="37"/>
      <c r="F226" s="37"/>
      <c r="G226" s="37"/>
      <c r="H226" s="37"/>
      <c r="I226" s="38">
        <v>66468.5</v>
      </c>
      <c r="J226" s="38">
        <v>66468.5</v>
      </c>
      <c r="K226" s="39">
        <f t="shared" si="78"/>
        <v>100</v>
      </c>
    </row>
    <row r="227" spans="1:14" ht="34.5" customHeight="1">
      <c r="A227" s="4" t="s">
        <v>344</v>
      </c>
      <c r="B227" s="5"/>
      <c r="C227" s="37" t="s">
        <v>345</v>
      </c>
      <c r="D227" s="37"/>
      <c r="E227" s="37"/>
      <c r="F227" s="37"/>
      <c r="G227" s="37"/>
      <c r="H227" s="37"/>
      <c r="I227" s="38">
        <f>I228</f>
        <v>1444.3</v>
      </c>
      <c r="J227" s="38">
        <f t="shared" ref="J227" si="87">J228</f>
        <v>1444.2</v>
      </c>
      <c r="K227" s="39">
        <f t="shared" si="78"/>
        <v>99.993076230699998</v>
      </c>
    </row>
    <row r="228" spans="1:14" ht="24" customHeight="1">
      <c r="A228" s="4" t="s">
        <v>346</v>
      </c>
      <c r="B228" s="5"/>
      <c r="C228" s="37" t="s">
        <v>347</v>
      </c>
      <c r="D228" s="37"/>
      <c r="E228" s="37"/>
      <c r="F228" s="37"/>
      <c r="G228" s="37"/>
      <c r="H228" s="37"/>
      <c r="I228" s="38">
        <v>1444.3</v>
      </c>
      <c r="J228" s="38">
        <v>1444.2</v>
      </c>
      <c r="K228" s="39">
        <f t="shared" si="78"/>
        <v>99.993076230699998</v>
      </c>
    </row>
    <row r="229" spans="1:14" ht="24" customHeight="1">
      <c r="A229" s="4" t="s">
        <v>348</v>
      </c>
      <c r="B229" s="5"/>
      <c r="C229" s="37" t="s">
        <v>349</v>
      </c>
      <c r="D229" s="37"/>
      <c r="E229" s="37"/>
      <c r="F229" s="37"/>
      <c r="G229" s="37"/>
      <c r="H229" s="37"/>
      <c r="I229" s="38">
        <f>I230</f>
        <v>292.89999999999998</v>
      </c>
      <c r="J229" s="38">
        <f>J230</f>
        <v>292.89999999999998</v>
      </c>
      <c r="K229" s="39">
        <f t="shared" si="78"/>
        <v>100</v>
      </c>
    </row>
    <row r="230" spans="1:14" ht="45.75" customHeight="1">
      <c r="A230" s="4" t="s">
        <v>350</v>
      </c>
      <c r="B230" s="5"/>
      <c r="C230" s="37" t="s">
        <v>351</v>
      </c>
      <c r="D230" s="37"/>
      <c r="E230" s="37"/>
      <c r="F230" s="37"/>
      <c r="G230" s="37"/>
      <c r="H230" s="37"/>
      <c r="I230" s="38">
        <f>I231</f>
        <v>292.89999999999998</v>
      </c>
      <c r="J230" s="38">
        <f t="shared" ref="J230" si="88">J231</f>
        <v>292.89999999999998</v>
      </c>
      <c r="K230" s="39">
        <f t="shared" si="78"/>
        <v>100</v>
      </c>
    </row>
    <row r="231" spans="1:14" ht="41.4" customHeight="1">
      <c r="A231" s="4" t="s">
        <v>352</v>
      </c>
      <c r="B231" s="5"/>
      <c r="C231" s="37" t="s">
        <v>353</v>
      </c>
      <c r="D231" s="37"/>
      <c r="E231" s="37"/>
      <c r="F231" s="37"/>
      <c r="G231" s="37"/>
      <c r="H231" s="37"/>
      <c r="I231" s="38">
        <v>292.89999999999998</v>
      </c>
      <c r="J231" s="38">
        <v>292.89999999999998</v>
      </c>
      <c r="K231" s="39">
        <f t="shared" si="78"/>
        <v>100</v>
      </c>
    </row>
    <row r="232" spans="1:14" ht="23.25" customHeight="1">
      <c r="A232" s="33" t="s">
        <v>354</v>
      </c>
      <c r="B232" s="34"/>
      <c r="C232" s="35" t="s">
        <v>355</v>
      </c>
      <c r="D232" s="35"/>
      <c r="E232" s="35"/>
      <c r="F232" s="35"/>
      <c r="G232" s="35"/>
      <c r="H232" s="35"/>
      <c r="I232" s="36">
        <f>I233</f>
        <v>1698099.6</v>
      </c>
      <c r="J232" s="36">
        <f>J233</f>
        <v>288699.5</v>
      </c>
      <c r="K232" s="28">
        <f t="shared" si="78"/>
        <v>17.001329015094285</v>
      </c>
    </row>
    <row r="233" spans="1:14" ht="15" customHeight="1">
      <c r="A233" s="4" t="s">
        <v>356</v>
      </c>
      <c r="B233" s="5"/>
      <c r="C233" s="37" t="s">
        <v>357</v>
      </c>
      <c r="D233" s="37"/>
      <c r="E233" s="37"/>
      <c r="F233" s="37"/>
      <c r="G233" s="37"/>
      <c r="H233" s="37"/>
      <c r="I233" s="38">
        <f>SUM(I234:I248)</f>
        <v>1698099.6</v>
      </c>
      <c r="J233" s="38">
        <f>SUM(J234:J248)</f>
        <v>288699.5</v>
      </c>
      <c r="K233" s="28">
        <f t="shared" si="78"/>
        <v>17.001329015094285</v>
      </c>
    </row>
    <row r="234" spans="1:14" ht="65.400000000000006" customHeight="1">
      <c r="A234" s="4" t="s">
        <v>358</v>
      </c>
      <c r="B234" s="5"/>
      <c r="C234" s="37" t="s">
        <v>359</v>
      </c>
      <c r="D234" s="37"/>
      <c r="E234" s="37"/>
      <c r="F234" s="37"/>
      <c r="G234" s="37"/>
      <c r="H234" s="37"/>
      <c r="I234" s="38">
        <v>1143.5999999999999</v>
      </c>
      <c r="J234" s="38">
        <v>575.29999999999995</v>
      </c>
      <c r="K234" s="39">
        <f t="shared" si="78"/>
        <v>50.306051066806582</v>
      </c>
    </row>
    <row r="235" spans="1:14" ht="34.5" customHeight="1">
      <c r="A235" s="4" t="s">
        <v>360</v>
      </c>
      <c r="B235" s="5"/>
      <c r="C235" s="37" t="s">
        <v>361</v>
      </c>
      <c r="D235" s="37"/>
      <c r="E235" s="37"/>
      <c r="F235" s="37"/>
      <c r="G235" s="37"/>
      <c r="H235" s="37"/>
      <c r="I235" s="38">
        <v>4476</v>
      </c>
      <c r="J235" s="38">
        <v>3494.4</v>
      </c>
      <c r="K235" s="39">
        <f t="shared" si="78"/>
        <v>78.06970509383379</v>
      </c>
      <c r="N235" s="2"/>
    </row>
    <row r="236" spans="1:14" ht="48" customHeight="1">
      <c r="A236" s="4" t="s">
        <v>362</v>
      </c>
      <c r="B236" s="5"/>
      <c r="C236" s="37" t="s">
        <v>363</v>
      </c>
      <c r="D236" s="37"/>
      <c r="E236" s="37"/>
      <c r="F236" s="37"/>
      <c r="G236" s="37"/>
      <c r="H236" s="37"/>
      <c r="I236" s="38">
        <v>73219.399999999994</v>
      </c>
      <c r="J236" s="38">
        <v>0</v>
      </c>
      <c r="K236" s="39">
        <f t="shared" si="78"/>
        <v>0</v>
      </c>
    </row>
    <row r="237" spans="1:14" ht="34.5" customHeight="1">
      <c r="A237" s="4" t="s">
        <v>364</v>
      </c>
      <c r="B237" s="5"/>
      <c r="C237" s="37" t="s">
        <v>365</v>
      </c>
      <c r="D237" s="37"/>
      <c r="E237" s="37"/>
      <c r="F237" s="37"/>
      <c r="G237" s="37"/>
      <c r="H237" s="37"/>
      <c r="I237" s="38">
        <v>229209.8</v>
      </c>
      <c r="J237" s="38">
        <v>0</v>
      </c>
      <c r="K237" s="39">
        <f t="shared" si="78"/>
        <v>0</v>
      </c>
    </row>
    <row r="238" spans="1:14" ht="60.75" customHeight="1">
      <c r="A238" s="4" t="s">
        <v>366</v>
      </c>
      <c r="B238" s="5"/>
      <c r="C238" s="37" t="s">
        <v>367</v>
      </c>
      <c r="D238" s="37"/>
      <c r="E238" s="37"/>
      <c r="F238" s="37"/>
      <c r="G238" s="37"/>
      <c r="H238" s="37"/>
      <c r="I238" s="38">
        <v>119853.1</v>
      </c>
      <c r="J238" s="38">
        <v>0</v>
      </c>
      <c r="K238" s="39">
        <f t="shared" si="78"/>
        <v>0</v>
      </c>
    </row>
    <row r="239" spans="1:14" ht="58.5" customHeight="1">
      <c r="A239" s="4" t="s">
        <v>368</v>
      </c>
      <c r="B239" s="5"/>
      <c r="C239" s="37" t="s">
        <v>369</v>
      </c>
      <c r="D239" s="37"/>
      <c r="E239" s="37"/>
      <c r="F239" s="37"/>
      <c r="G239" s="37"/>
      <c r="H239" s="37"/>
      <c r="I239" s="38">
        <v>207830</v>
      </c>
      <c r="J239" s="38">
        <v>49290</v>
      </c>
      <c r="K239" s="39">
        <f t="shared" si="78"/>
        <v>23.716499061733149</v>
      </c>
    </row>
    <row r="240" spans="1:14" ht="74.400000000000006" customHeight="1">
      <c r="A240" s="4" t="s">
        <v>370</v>
      </c>
      <c r="B240" s="5"/>
      <c r="C240" s="37" t="s">
        <v>371</v>
      </c>
      <c r="D240" s="37"/>
      <c r="E240" s="37"/>
      <c r="F240" s="37"/>
      <c r="G240" s="37"/>
      <c r="H240" s="37"/>
      <c r="I240" s="38">
        <v>18867</v>
      </c>
      <c r="J240" s="38">
        <v>12805.9</v>
      </c>
      <c r="K240" s="39">
        <f t="shared" si="78"/>
        <v>67.874595855196901</v>
      </c>
    </row>
    <row r="241" spans="1:13" ht="48" customHeight="1">
      <c r="A241" s="4" t="s">
        <v>372</v>
      </c>
      <c r="B241" s="5"/>
      <c r="C241" s="37" t="s">
        <v>373</v>
      </c>
      <c r="D241" s="37"/>
      <c r="E241" s="37"/>
      <c r="F241" s="37"/>
      <c r="G241" s="37"/>
      <c r="H241" s="37"/>
      <c r="I241" s="38">
        <v>17963.599999999999</v>
      </c>
      <c r="J241" s="38">
        <v>4665.3999999999996</v>
      </c>
      <c r="K241" s="39">
        <f t="shared" si="78"/>
        <v>25.971408849005766</v>
      </c>
      <c r="M241" s="2"/>
    </row>
    <row r="242" spans="1:13" ht="45.75" customHeight="1">
      <c r="A242" s="4" t="s">
        <v>374</v>
      </c>
      <c r="B242" s="5"/>
      <c r="C242" s="37" t="s">
        <v>375</v>
      </c>
      <c r="D242" s="37"/>
      <c r="E242" s="37"/>
      <c r="F242" s="37"/>
      <c r="G242" s="37"/>
      <c r="H242" s="37"/>
      <c r="I242" s="38">
        <v>259142.8</v>
      </c>
      <c r="J242" s="38">
        <v>189801.60000000001</v>
      </c>
      <c r="K242" s="39">
        <f t="shared" si="78"/>
        <v>73.242088917770445</v>
      </c>
    </row>
    <row r="243" spans="1:13" ht="45.75" customHeight="1">
      <c r="A243" s="4" t="s">
        <v>376</v>
      </c>
      <c r="B243" s="5"/>
      <c r="C243" s="37" t="s">
        <v>377</v>
      </c>
      <c r="D243" s="37"/>
      <c r="E243" s="37"/>
      <c r="F243" s="37"/>
      <c r="G243" s="37"/>
      <c r="H243" s="37"/>
      <c r="I243" s="38">
        <v>16538</v>
      </c>
      <c r="J243" s="38">
        <v>19008.900000000001</v>
      </c>
      <c r="K243" s="39">
        <f t="shared" si="78"/>
        <v>114.94074253234973</v>
      </c>
    </row>
    <row r="244" spans="1:13" ht="57" customHeight="1">
      <c r="A244" s="4" t="s">
        <v>378</v>
      </c>
      <c r="B244" s="5"/>
      <c r="C244" s="37" t="s">
        <v>379</v>
      </c>
      <c r="D244" s="37"/>
      <c r="E244" s="37"/>
      <c r="F244" s="37"/>
      <c r="G244" s="37"/>
      <c r="H244" s="37"/>
      <c r="I244" s="38">
        <v>18000</v>
      </c>
      <c r="J244" s="38">
        <v>9000</v>
      </c>
      <c r="K244" s="39">
        <f t="shared" si="78"/>
        <v>50</v>
      </c>
    </row>
    <row r="245" spans="1:13" ht="34.5" customHeight="1">
      <c r="A245" s="4" t="s">
        <v>380</v>
      </c>
      <c r="B245" s="5"/>
      <c r="C245" s="37" t="s">
        <v>381</v>
      </c>
      <c r="D245" s="37"/>
      <c r="E245" s="37"/>
      <c r="F245" s="37"/>
      <c r="G245" s="37"/>
      <c r="H245" s="37"/>
      <c r="I245" s="38">
        <v>9516.2999999999993</v>
      </c>
      <c r="J245" s="38">
        <v>58</v>
      </c>
      <c r="K245" s="39">
        <f t="shared" si="78"/>
        <v>0.60948057543372958</v>
      </c>
    </row>
    <row r="246" spans="1:13" ht="43.5" customHeight="1">
      <c r="A246" s="4" t="s">
        <v>400</v>
      </c>
      <c r="B246" s="5"/>
      <c r="C246" s="69" t="s">
        <v>397</v>
      </c>
      <c r="D246" s="69"/>
      <c r="E246" s="69"/>
      <c r="F246" s="69"/>
      <c r="G246" s="69"/>
      <c r="H246" s="69"/>
      <c r="I246" s="38">
        <v>715063.1</v>
      </c>
      <c r="J246" s="38">
        <v>0</v>
      </c>
      <c r="K246" s="39">
        <f t="shared" si="78"/>
        <v>0</v>
      </c>
    </row>
    <row r="247" spans="1:13" ht="42" customHeight="1">
      <c r="A247" s="4" t="s">
        <v>401</v>
      </c>
      <c r="B247" s="5"/>
      <c r="C247" s="69" t="s">
        <v>398</v>
      </c>
      <c r="D247" s="69"/>
      <c r="E247" s="69"/>
      <c r="F247" s="69"/>
      <c r="G247" s="69"/>
      <c r="H247" s="69"/>
      <c r="I247" s="38">
        <v>1225.9000000000001</v>
      </c>
      <c r="J247" s="38">
        <v>0</v>
      </c>
      <c r="K247" s="39">
        <f t="shared" si="78"/>
        <v>0</v>
      </c>
      <c r="L247" s="3"/>
    </row>
    <row r="248" spans="1:13" ht="45.75" customHeight="1">
      <c r="A248" s="4" t="s">
        <v>402</v>
      </c>
      <c r="B248" s="5"/>
      <c r="C248" s="69" t="s">
        <v>399</v>
      </c>
      <c r="D248" s="69"/>
      <c r="E248" s="69"/>
      <c r="F248" s="69"/>
      <c r="G248" s="69"/>
      <c r="H248" s="69"/>
      <c r="I248" s="38">
        <v>6051</v>
      </c>
      <c r="J248" s="38">
        <v>0</v>
      </c>
      <c r="K248" s="39">
        <f t="shared" si="78"/>
        <v>0</v>
      </c>
    </row>
    <row r="249" spans="1:13" ht="35.4" customHeight="1">
      <c r="A249" s="33" t="s">
        <v>382</v>
      </c>
      <c r="B249" s="34"/>
      <c r="C249" s="35" t="s">
        <v>383</v>
      </c>
      <c r="D249" s="35"/>
      <c r="E249" s="35"/>
      <c r="F249" s="35"/>
      <c r="G249" s="35"/>
      <c r="H249" s="35"/>
      <c r="I249" s="36">
        <f>I250+I262+I267+I269+I271+I273+I275</f>
        <v>1179368.3999999999</v>
      </c>
      <c r="J249" s="36">
        <f>J250+J262+J267+J269+J271+J273+J275</f>
        <v>882998.6</v>
      </c>
      <c r="K249" s="28">
        <f t="shared" si="78"/>
        <v>74.870464563914041</v>
      </c>
    </row>
    <row r="250" spans="1:13" ht="30.75" customHeight="1">
      <c r="A250" s="4" t="s">
        <v>384</v>
      </c>
      <c r="B250" s="5"/>
      <c r="C250" s="37" t="s">
        <v>385</v>
      </c>
      <c r="D250" s="37"/>
      <c r="E250" s="37"/>
      <c r="F250" s="37"/>
      <c r="G250" s="37"/>
      <c r="H250" s="37"/>
      <c r="I250" s="38">
        <f>I251</f>
        <v>27086.2</v>
      </c>
      <c r="J250" s="38">
        <f t="shared" ref="J250" si="89">J251</f>
        <v>16880.599999999999</v>
      </c>
      <c r="K250" s="39">
        <f t="shared" si="78"/>
        <v>62.321772710826906</v>
      </c>
    </row>
    <row r="251" spans="1:13" ht="47.4" customHeight="1">
      <c r="A251" s="4" t="s">
        <v>386</v>
      </c>
      <c r="B251" s="5"/>
      <c r="C251" s="37" t="s">
        <v>387</v>
      </c>
      <c r="D251" s="37"/>
      <c r="E251" s="37"/>
      <c r="F251" s="37"/>
      <c r="G251" s="37"/>
      <c r="H251" s="37"/>
      <c r="I251" s="38">
        <f>I252+I253+I254+I255+I256+I257+I258+I259+I260+I261</f>
        <v>27086.2</v>
      </c>
      <c r="J251" s="38">
        <f t="shared" ref="J251" si="90">J252+J253+J254+J255+J256+J257+J258+J259+J260+J261</f>
        <v>16880.599999999999</v>
      </c>
      <c r="K251" s="39">
        <f t="shared" si="78"/>
        <v>62.321772710826906</v>
      </c>
    </row>
    <row r="252" spans="1:13" ht="77.25" customHeight="1">
      <c r="A252" s="4" t="s">
        <v>388</v>
      </c>
      <c r="B252" s="5"/>
      <c r="C252" s="37" t="s">
        <v>389</v>
      </c>
      <c r="D252" s="37"/>
      <c r="E252" s="37"/>
      <c r="F252" s="37"/>
      <c r="G252" s="37"/>
      <c r="H252" s="37"/>
      <c r="I252" s="38">
        <v>321</v>
      </c>
      <c r="J252" s="38">
        <v>0</v>
      </c>
      <c r="K252" s="39">
        <f t="shared" si="78"/>
        <v>0</v>
      </c>
    </row>
    <row r="253" spans="1:13" ht="64.5" customHeight="1">
      <c r="A253" s="4" t="s">
        <v>0</v>
      </c>
      <c r="B253" s="5"/>
      <c r="C253" s="37" t="s">
        <v>1</v>
      </c>
      <c r="D253" s="37"/>
      <c r="E253" s="37"/>
      <c r="F253" s="37"/>
      <c r="G253" s="37"/>
      <c r="H253" s="37"/>
      <c r="I253" s="38">
        <v>4765</v>
      </c>
      <c r="J253" s="38">
        <v>3573.7</v>
      </c>
      <c r="K253" s="39">
        <f t="shared" si="78"/>
        <v>74.998950682056659</v>
      </c>
    </row>
    <row r="254" spans="1:13" ht="48.75" customHeight="1">
      <c r="A254" s="4" t="s">
        <v>2</v>
      </c>
      <c r="B254" s="5"/>
      <c r="C254" s="37" t="s">
        <v>3</v>
      </c>
      <c r="D254" s="37"/>
      <c r="E254" s="37"/>
      <c r="F254" s="37"/>
      <c r="G254" s="37"/>
      <c r="H254" s="37"/>
      <c r="I254" s="38">
        <v>18</v>
      </c>
      <c r="J254" s="38">
        <v>12.5</v>
      </c>
      <c r="K254" s="39">
        <f t="shared" si="78"/>
        <v>69.444444444444443</v>
      </c>
    </row>
    <row r="255" spans="1:13" ht="87" customHeight="1">
      <c r="A255" s="4" t="s">
        <v>4</v>
      </c>
      <c r="B255" s="5"/>
      <c r="C255" s="37" t="s">
        <v>5</v>
      </c>
      <c r="D255" s="37"/>
      <c r="E255" s="37"/>
      <c r="F255" s="37"/>
      <c r="G255" s="37"/>
      <c r="H255" s="37"/>
      <c r="I255" s="38">
        <v>105.2</v>
      </c>
      <c r="J255" s="38">
        <v>0</v>
      </c>
      <c r="K255" s="39">
        <f t="shared" si="78"/>
        <v>0</v>
      </c>
    </row>
    <row r="256" spans="1:13" ht="58.5" customHeight="1">
      <c r="A256" s="4" t="s">
        <v>6</v>
      </c>
      <c r="B256" s="5"/>
      <c r="C256" s="37" t="s">
        <v>7</v>
      </c>
      <c r="D256" s="37"/>
      <c r="E256" s="37"/>
      <c r="F256" s="37"/>
      <c r="G256" s="37"/>
      <c r="H256" s="37"/>
      <c r="I256" s="38">
        <v>3783</v>
      </c>
      <c r="J256" s="38">
        <v>1905</v>
      </c>
      <c r="K256" s="39">
        <f t="shared" si="78"/>
        <v>50.356859635210149</v>
      </c>
    </row>
    <row r="257" spans="1:11" ht="45.75" customHeight="1">
      <c r="A257" s="4" t="s">
        <v>8</v>
      </c>
      <c r="B257" s="5"/>
      <c r="C257" s="37" t="s">
        <v>9</v>
      </c>
      <c r="D257" s="37"/>
      <c r="E257" s="37"/>
      <c r="F257" s="37"/>
      <c r="G257" s="37"/>
      <c r="H257" s="37"/>
      <c r="I257" s="38">
        <v>1074</v>
      </c>
      <c r="J257" s="38">
        <v>1074</v>
      </c>
      <c r="K257" s="39">
        <f t="shared" si="78"/>
        <v>100</v>
      </c>
    </row>
    <row r="258" spans="1:11" ht="69" customHeight="1">
      <c r="A258" s="4" t="s">
        <v>10</v>
      </c>
      <c r="B258" s="5"/>
      <c r="C258" s="37" t="s">
        <v>11</v>
      </c>
      <c r="D258" s="37"/>
      <c r="E258" s="37"/>
      <c r="F258" s="37"/>
      <c r="G258" s="37"/>
      <c r="H258" s="37"/>
      <c r="I258" s="38">
        <v>9523</v>
      </c>
      <c r="J258" s="38">
        <v>6682.1</v>
      </c>
      <c r="K258" s="39">
        <f t="shared" si="78"/>
        <v>70.168014281213914</v>
      </c>
    </row>
    <row r="259" spans="1:11" ht="87" customHeight="1">
      <c r="A259" s="4" t="s">
        <v>12</v>
      </c>
      <c r="B259" s="5"/>
      <c r="C259" s="37" t="s">
        <v>13</v>
      </c>
      <c r="D259" s="37"/>
      <c r="E259" s="37"/>
      <c r="F259" s="37"/>
      <c r="G259" s="37"/>
      <c r="H259" s="37"/>
      <c r="I259" s="38">
        <v>4647</v>
      </c>
      <c r="J259" s="38">
        <v>3633.3</v>
      </c>
      <c r="K259" s="39">
        <f t="shared" si="78"/>
        <v>78.185926404131706</v>
      </c>
    </row>
    <row r="260" spans="1:11" ht="50.25" customHeight="1">
      <c r="A260" s="4" t="s">
        <v>14</v>
      </c>
      <c r="B260" s="5"/>
      <c r="C260" s="37" t="s">
        <v>15</v>
      </c>
      <c r="D260" s="37"/>
      <c r="E260" s="37"/>
      <c r="F260" s="37"/>
      <c r="G260" s="37"/>
      <c r="H260" s="37"/>
      <c r="I260" s="38">
        <v>700</v>
      </c>
      <c r="J260" s="38">
        <v>0</v>
      </c>
      <c r="K260" s="39">
        <f t="shared" si="78"/>
        <v>0</v>
      </c>
    </row>
    <row r="261" spans="1:11" ht="48.75" customHeight="1">
      <c r="A261" s="4" t="s">
        <v>16</v>
      </c>
      <c r="B261" s="5"/>
      <c r="C261" s="37" t="s">
        <v>17</v>
      </c>
      <c r="D261" s="37"/>
      <c r="E261" s="37"/>
      <c r="F261" s="37"/>
      <c r="G261" s="37"/>
      <c r="H261" s="37"/>
      <c r="I261" s="38">
        <v>2150</v>
      </c>
      <c r="J261" s="38">
        <v>0</v>
      </c>
      <c r="K261" s="39">
        <f t="shared" si="78"/>
        <v>0</v>
      </c>
    </row>
    <row r="262" spans="1:11" ht="57" customHeight="1">
      <c r="A262" s="4" t="s">
        <v>18</v>
      </c>
      <c r="B262" s="5"/>
      <c r="C262" s="37" t="s">
        <v>19</v>
      </c>
      <c r="D262" s="37"/>
      <c r="E262" s="37"/>
      <c r="F262" s="37"/>
      <c r="G262" s="37"/>
      <c r="H262" s="37"/>
      <c r="I262" s="38">
        <f>I263</f>
        <v>15643</v>
      </c>
      <c r="J262" s="38">
        <f t="shared" ref="J262" si="91">J263</f>
        <v>11621.1</v>
      </c>
      <c r="K262" s="39">
        <f t="shared" si="78"/>
        <v>74.28945854375759</v>
      </c>
    </row>
    <row r="263" spans="1:11" ht="68.25" customHeight="1">
      <c r="A263" s="4" t="s">
        <v>20</v>
      </c>
      <c r="B263" s="5"/>
      <c r="C263" s="37" t="s">
        <v>21</v>
      </c>
      <c r="D263" s="37"/>
      <c r="E263" s="37"/>
      <c r="F263" s="37"/>
      <c r="G263" s="37"/>
      <c r="H263" s="37"/>
      <c r="I263" s="38">
        <f>I264+I265+I266</f>
        <v>15643</v>
      </c>
      <c r="J263" s="38">
        <f>J264+J265+J266</f>
        <v>11621.1</v>
      </c>
      <c r="K263" s="39">
        <f t="shared" ref="K263:K295" si="92">J263/I263*100</f>
        <v>74.28945854375759</v>
      </c>
    </row>
    <row r="264" spans="1:11" ht="73.5" customHeight="1">
      <c r="A264" s="4" t="s">
        <v>22</v>
      </c>
      <c r="B264" s="5"/>
      <c r="C264" s="37" t="s">
        <v>23</v>
      </c>
      <c r="D264" s="37"/>
      <c r="E264" s="37"/>
      <c r="F264" s="37"/>
      <c r="G264" s="37"/>
      <c r="H264" s="37"/>
      <c r="I264" s="38">
        <v>14769</v>
      </c>
      <c r="J264" s="38">
        <v>11076.6</v>
      </c>
      <c r="K264" s="39">
        <f t="shared" si="92"/>
        <v>74.998984359130617</v>
      </c>
    </row>
    <row r="265" spans="1:11" ht="90" customHeight="1">
      <c r="A265" s="4" t="s">
        <v>24</v>
      </c>
      <c r="B265" s="5"/>
      <c r="C265" s="37" t="s">
        <v>25</v>
      </c>
      <c r="D265" s="37"/>
      <c r="E265" s="37"/>
      <c r="F265" s="37"/>
      <c r="G265" s="37"/>
      <c r="H265" s="37"/>
      <c r="I265" s="38">
        <v>726</v>
      </c>
      <c r="J265" s="38">
        <v>544.5</v>
      </c>
      <c r="K265" s="39">
        <f t="shared" si="92"/>
        <v>75</v>
      </c>
    </row>
    <row r="266" spans="1:11" ht="77.25" customHeight="1">
      <c r="A266" s="4" t="s">
        <v>26</v>
      </c>
      <c r="B266" s="5"/>
      <c r="C266" s="37" t="s">
        <v>27</v>
      </c>
      <c r="D266" s="37"/>
      <c r="E266" s="37"/>
      <c r="F266" s="37"/>
      <c r="G266" s="37"/>
      <c r="H266" s="37"/>
      <c r="I266" s="38">
        <v>148</v>
      </c>
      <c r="J266" s="38">
        <v>0</v>
      </c>
      <c r="K266" s="39">
        <f t="shared" si="92"/>
        <v>0</v>
      </c>
    </row>
    <row r="267" spans="1:11" ht="63.75" customHeight="1">
      <c r="A267" s="4" t="s">
        <v>28</v>
      </c>
      <c r="B267" s="5"/>
      <c r="C267" s="37" t="s">
        <v>29</v>
      </c>
      <c r="D267" s="37"/>
      <c r="E267" s="37"/>
      <c r="F267" s="37"/>
      <c r="G267" s="37"/>
      <c r="H267" s="37"/>
      <c r="I267" s="38">
        <f>I268</f>
        <v>28688</v>
      </c>
      <c r="J267" s="38">
        <f t="shared" ref="J267" si="93">J268</f>
        <v>22794.2</v>
      </c>
      <c r="K267" s="39">
        <f t="shared" si="92"/>
        <v>79.455521472392647</v>
      </c>
    </row>
    <row r="268" spans="1:11" ht="60" customHeight="1">
      <c r="A268" s="4" t="s">
        <v>30</v>
      </c>
      <c r="B268" s="5"/>
      <c r="C268" s="37" t="s">
        <v>31</v>
      </c>
      <c r="D268" s="37"/>
      <c r="E268" s="37"/>
      <c r="F268" s="37"/>
      <c r="G268" s="37"/>
      <c r="H268" s="37"/>
      <c r="I268" s="38">
        <v>28688</v>
      </c>
      <c r="J268" s="38">
        <v>22794.2</v>
      </c>
      <c r="K268" s="39">
        <f t="shared" si="92"/>
        <v>79.455521472392647</v>
      </c>
    </row>
    <row r="269" spans="1:11" ht="57" customHeight="1">
      <c r="A269" s="4" t="s">
        <v>32</v>
      </c>
      <c r="B269" s="5"/>
      <c r="C269" s="37" t="s">
        <v>33</v>
      </c>
      <c r="D269" s="37"/>
      <c r="E269" s="37"/>
      <c r="F269" s="37"/>
      <c r="G269" s="37"/>
      <c r="H269" s="37"/>
      <c r="I269" s="38">
        <f>I270</f>
        <v>0.2</v>
      </c>
      <c r="J269" s="38">
        <f t="shared" ref="J269" si="94">J270</f>
        <v>0</v>
      </c>
      <c r="K269" s="39">
        <f t="shared" si="92"/>
        <v>0</v>
      </c>
    </row>
    <row r="270" spans="1:11" ht="57" customHeight="1">
      <c r="A270" s="4" t="s">
        <v>34</v>
      </c>
      <c r="B270" s="5"/>
      <c r="C270" s="37" t="s">
        <v>35</v>
      </c>
      <c r="D270" s="37"/>
      <c r="E270" s="37"/>
      <c r="F270" s="37"/>
      <c r="G270" s="37"/>
      <c r="H270" s="37"/>
      <c r="I270" s="38">
        <v>0.2</v>
      </c>
      <c r="J270" s="38">
        <v>0</v>
      </c>
      <c r="K270" s="39">
        <f t="shared" si="92"/>
        <v>0</v>
      </c>
    </row>
    <row r="271" spans="1:11" ht="60.75" customHeight="1">
      <c r="A271" s="4" t="s">
        <v>36</v>
      </c>
      <c r="B271" s="5"/>
      <c r="C271" s="37" t="s">
        <v>37</v>
      </c>
      <c r="D271" s="37"/>
      <c r="E271" s="37"/>
      <c r="F271" s="37"/>
      <c r="G271" s="37"/>
      <c r="H271" s="37"/>
      <c r="I271" s="38">
        <f>I272</f>
        <v>4188</v>
      </c>
      <c r="J271" s="38">
        <f t="shared" ref="J271" si="95">J272</f>
        <v>3141</v>
      </c>
      <c r="K271" s="39">
        <f t="shared" si="92"/>
        <v>75</v>
      </c>
    </row>
    <row r="272" spans="1:11" ht="34.5" customHeight="1">
      <c r="A272" s="4" t="s">
        <v>38</v>
      </c>
      <c r="B272" s="5"/>
      <c r="C272" s="37" t="s">
        <v>39</v>
      </c>
      <c r="D272" s="37"/>
      <c r="E272" s="37"/>
      <c r="F272" s="37"/>
      <c r="G272" s="37"/>
      <c r="H272" s="37"/>
      <c r="I272" s="38">
        <v>4188</v>
      </c>
      <c r="J272" s="38">
        <v>3141</v>
      </c>
      <c r="K272" s="39">
        <f t="shared" si="92"/>
        <v>75</v>
      </c>
    </row>
    <row r="273" spans="1:11" ht="101.25" customHeight="1">
      <c r="A273" s="4" t="s">
        <v>40</v>
      </c>
      <c r="B273" s="5"/>
      <c r="C273" s="37" t="s">
        <v>41</v>
      </c>
      <c r="D273" s="37"/>
      <c r="E273" s="37"/>
      <c r="F273" s="37"/>
      <c r="G273" s="37"/>
      <c r="H273" s="37"/>
      <c r="I273" s="38">
        <f>I274</f>
        <v>25129</v>
      </c>
      <c r="J273" s="38">
        <f t="shared" ref="J273" si="96">J274</f>
        <v>28715</v>
      </c>
      <c r="K273" s="39">
        <f t="shared" si="92"/>
        <v>114.27036491702813</v>
      </c>
    </row>
    <row r="274" spans="1:11" ht="99" customHeight="1">
      <c r="A274" s="4" t="s">
        <v>42</v>
      </c>
      <c r="B274" s="5"/>
      <c r="C274" s="37" t="s">
        <v>43</v>
      </c>
      <c r="D274" s="37"/>
      <c r="E274" s="37"/>
      <c r="F274" s="37"/>
      <c r="G274" s="37"/>
      <c r="H274" s="37"/>
      <c r="I274" s="38">
        <v>25129</v>
      </c>
      <c r="J274" s="38">
        <v>28715</v>
      </c>
      <c r="K274" s="39">
        <f t="shared" si="92"/>
        <v>114.27036491702813</v>
      </c>
    </row>
    <row r="275" spans="1:11" ht="22.5" customHeight="1">
      <c r="A275" s="4" t="s">
        <v>44</v>
      </c>
      <c r="B275" s="5"/>
      <c r="C275" s="37" t="s">
        <v>45</v>
      </c>
      <c r="D275" s="37"/>
      <c r="E275" s="37"/>
      <c r="F275" s="37"/>
      <c r="G275" s="37"/>
      <c r="H275" s="37"/>
      <c r="I275" s="38">
        <f>I276</f>
        <v>1078634</v>
      </c>
      <c r="J275" s="38">
        <f t="shared" ref="J275" si="97">J276</f>
        <v>799846.7</v>
      </c>
      <c r="K275" s="39">
        <f t="shared" si="92"/>
        <v>74.153670290385804</v>
      </c>
    </row>
    <row r="276" spans="1:11" ht="15.75" customHeight="1">
      <c r="A276" s="4" t="s">
        <v>46</v>
      </c>
      <c r="B276" s="5"/>
      <c r="C276" s="37" t="s">
        <v>47</v>
      </c>
      <c r="D276" s="37"/>
      <c r="E276" s="37"/>
      <c r="F276" s="37"/>
      <c r="G276" s="37"/>
      <c r="H276" s="37"/>
      <c r="I276" s="38">
        <f>I277</f>
        <v>1078634</v>
      </c>
      <c r="J276" s="38">
        <f t="shared" ref="J276" si="98">J277</f>
        <v>799846.7</v>
      </c>
      <c r="K276" s="39">
        <f t="shared" si="92"/>
        <v>74.153670290385804</v>
      </c>
    </row>
    <row r="277" spans="1:11" ht="192.75" customHeight="1">
      <c r="A277" s="4" t="s">
        <v>48</v>
      </c>
      <c r="B277" s="5"/>
      <c r="C277" s="37" t="s">
        <v>49</v>
      </c>
      <c r="D277" s="37"/>
      <c r="E277" s="37"/>
      <c r="F277" s="37"/>
      <c r="G277" s="37"/>
      <c r="H277" s="37"/>
      <c r="I277" s="38">
        <v>1078634</v>
      </c>
      <c r="J277" s="38">
        <v>799846.7</v>
      </c>
      <c r="K277" s="39">
        <f t="shared" si="92"/>
        <v>74.153670290385804</v>
      </c>
    </row>
    <row r="278" spans="1:11" ht="24.75" customHeight="1">
      <c r="A278" s="33" t="s">
        <v>50</v>
      </c>
      <c r="B278" s="34"/>
      <c r="C278" s="35" t="s">
        <v>51</v>
      </c>
      <c r="D278" s="35"/>
      <c r="E278" s="35"/>
      <c r="F278" s="35"/>
      <c r="G278" s="35"/>
      <c r="H278" s="35"/>
      <c r="I278" s="36">
        <f>I281</f>
        <v>53121.9</v>
      </c>
      <c r="J278" s="36">
        <f>J281+J279</f>
        <v>24044.799999999999</v>
      </c>
      <c r="K278" s="28">
        <f t="shared" si="92"/>
        <v>45.263441254924992</v>
      </c>
    </row>
    <row r="279" spans="1:11" ht="111.75" customHeight="1">
      <c r="A279" s="4" t="s">
        <v>419</v>
      </c>
      <c r="B279" s="5"/>
      <c r="C279" s="46" t="s">
        <v>456</v>
      </c>
      <c r="D279" s="47"/>
      <c r="E279" s="47"/>
      <c r="F279" s="47"/>
      <c r="G279" s="47"/>
      <c r="H279" s="48"/>
      <c r="I279" s="38">
        <f>I280</f>
        <v>0</v>
      </c>
      <c r="J279" s="38">
        <f>J280</f>
        <v>65.099999999999994</v>
      </c>
      <c r="K279" s="39">
        <v>0</v>
      </c>
    </row>
    <row r="280" spans="1:11" ht="111.75" customHeight="1">
      <c r="A280" s="70" t="s">
        <v>457</v>
      </c>
      <c r="B280" s="71"/>
      <c r="C280" s="46" t="s">
        <v>456</v>
      </c>
      <c r="D280" s="47"/>
      <c r="E280" s="47"/>
      <c r="F280" s="47"/>
      <c r="G280" s="47"/>
      <c r="H280" s="48"/>
      <c r="I280" s="38">
        <v>0</v>
      </c>
      <c r="J280" s="38">
        <v>65.099999999999994</v>
      </c>
      <c r="K280" s="39">
        <v>0</v>
      </c>
    </row>
    <row r="281" spans="1:11" ht="15" customHeight="1">
      <c r="A281" s="4" t="s">
        <v>52</v>
      </c>
      <c r="B281" s="5"/>
      <c r="C281" s="37" t="s">
        <v>53</v>
      </c>
      <c r="D281" s="37"/>
      <c r="E281" s="37"/>
      <c r="F281" s="37"/>
      <c r="G281" s="37"/>
      <c r="H281" s="37"/>
      <c r="I281" s="38">
        <f>I282</f>
        <v>53121.9</v>
      </c>
      <c r="J281" s="38">
        <f t="shared" ref="J281" si="99">J282</f>
        <v>23979.7</v>
      </c>
      <c r="K281" s="39">
        <f t="shared" si="92"/>
        <v>45.140892927399058</v>
      </c>
    </row>
    <row r="282" spans="1:11" ht="32.25" customHeight="1">
      <c r="A282" s="4" t="s">
        <v>54</v>
      </c>
      <c r="B282" s="5"/>
      <c r="C282" s="37" t="s">
        <v>55</v>
      </c>
      <c r="D282" s="37"/>
      <c r="E282" s="37"/>
      <c r="F282" s="37"/>
      <c r="G282" s="37"/>
      <c r="H282" s="37"/>
      <c r="I282" s="38">
        <f>I283+I284+I285+I286</f>
        <v>53121.9</v>
      </c>
      <c r="J282" s="38">
        <f>J283+J284+J285+J286</f>
        <v>23979.7</v>
      </c>
      <c r="K282" s="39">
        <f t="shared" si="92"/>
        <v>45.140892927399058</v>
      </c>
    </row>
    <row r="283" spans="1:11" ht="76.5" customHeight="1">
      <c r="A283" s="4" t="s">
        <v>56</v>
      </c>
      <c r="B283" s="5"/>
      <c r="C283" s="37" t="s">
        <v>57</v>
      </c>
      <c r="D283" s="37"/>
      <c r="E283" s="37"/>
      <c r="F283" s="37"/>
      <c r="G283" s="37"/>
      <c r="H283" s="37"/>
      <c r="I283" s="38">
        <v>49237.5</v>
      </c>
      <c r="J283" s="38">
        <v>22696.400000000001</v>
      </c>
      <c r="K283" s="39">
        <f t="shared" si="92"/>
        <v>46.095760345265298</v>
      </c>
    </row>
    <row r="284" spans="1:11" ht="84.75" customHeight="1">
      <c r="A284" s="4" t="s">
        <v>58</v>
      </c>
      <c r="B284" s="5"/>
      <c r="C284" s="37" t="s">
        <v>59</v>
      </c>
      <c r="D284" s="37"/>
      <c r="E284" s="37"/>
      <c r="F284" s="37"/>
      <c r="G284" s="37"/>
      <c r="H284" s="37"/>
      <c r="I284" s="38">
        <v>56</v>
      </c>
      <c r="J284" s="38">
        <v>31</v>
      </c>
      <c r="K284" s="39">
        <f t="shared" si="92"/>
        <v>55.357142857142861</v>
      </c>
    </row>
    <row r="285" spans="1:11" ht="69.75" customHeight="1">
      <c r="A285" s="4" t="s">
        <v>60</v>
      </c>
      <c r="B285" s="5"/>
      <c r="C285" s="37" t="s">
        <v>61</v>
      </c>
      <c r="D285" s="37"/>
      <c r="E285" s="37"/>
      <c r="F285" s="37"/>
      <c r="G285" s="37"/>
      <c r="H285" s="37"/>
      <c r="I285" s="38">
        <v>1182.4000000000001</v>
      </c>
      <c r="J285" s="38">
        <v>0</v>
      </c>
      <c r="K285" s="39">
        <f t="shared" si="92"/>
        <v>0</v>
      </c>
    </row>
    <row r="286" spans="1:11" ht="91.5" customHeight="1">
      <c r="A286" s="72" t="s">
        <v>395</v>
      </c>
      <c r="B286" s="73"/>
      <c r="C286" s="74" t="s">
        <v>396</v>
      </c>
      <c r="D286" s="74"/>
      <c r="E286" s="74"/>
      <c r="F286" s="74"/>
      <c r="G286" s="74"/>
      <c r="H286" s="74"/>
      <c r="I286" s="75">
        <v>2646</v>
      </c>
      <c r="J286" s="75">
        <v>1252.3</v>
      </c>
      <c r="K286" s="39">
        <f t="shared" si="92"/>
        <v>47.328042328042322</v>
      </c>
    </row>
    <row r="287" spans="1:11" ht="71.400000000000006" customHeight="1">
      <c r="A287" s="40" t="s">
        <v>458</v>
      </c>
      <c r="B287" s="76"/>
      <c r="C287" s="77" t="s">
        <v>463</v>
      </c>
      <c r="D287" s="78"/>
      <c r="E287" s="78"/>
      <c r="F287" s="78"/>
      <c r="G287" s="78"/>
      <c r="H287" s="79"/>
      <c r="I287" s="27">
        <f t="shared" ref="I287:J290" si="100">I288</f>
        <v>0</v>
      </c>
      <c r="J287" s="27">
        <f t="shared" si="100"/>
        <v>1517.2</v>
      </c>
      <c r="K287" s="28">
        <v>0</v>
      </c>
    </row>
    <row r="288" spans="1:11" ht="74.400000000000006" customHeight="1">
      <c r="A288" s="40" t="s">
        <v>459</v>
      </c>
      <c r="B288" s="76"/>
      <c r="C288" s="77" t="s">
        <v>464</v>
      </c>
      <c r="D288" s="78"/>
      <c r="E288" s="78"/>
      <c r="F288" s="78"/>
      <c r="G288" s="78"/>
      <c r="H288" s="79"/>
      <c r="I288" s="27">
        <f t="shared" si="100"/>
        <v>0</v>
      </c>
      <c r="J288" s="27">
        <f t="shared" si="100"/>
        <v>1517.2</v>
      </c>
      <c r="K288" s="28">
        <v>0</v>
      </c>
    </row>
    <row r="289" spans="1:11" ht="74.400000000000006" customHeight="1">
      <c r="A289" s="70" t="s">
        <v>467</v>
      </c>
      <c r="B289" s="80"/>
      <c r="C289" s="81" t="s">
        <v>465</v>
      </c>
      <c r="D289" s="82"/>
      <c r="E289" s="82"/>
      <c r="F289" s="82"/>
      <c r="G289" s="82"/>
      <c r="H289" s="83"/>
      <c r="I289" s="84">
        <f t="shared" si="100"/>
        <v>0</v>
      </c>
      <c r="J289" s="84">
        <f t="shared" si="100"/>
        <v>1517.2</v>
      </c>
      <c r="K289" s="39">
        <v>0</v>
      </c>
    </row>
    <row r="290" spans="1:11" ht="63" customHeight="1">
      <c r="A290" s="70" t="s">
        <v>420</v>
      </c>
      <c r="B290" s="80"/>
      <c r="C290" s="81" t="s">
        <v>465</v>
      </c>
      <c r="D290" s="82"/>
      <c r="E290" s="82"/>
      <c r="F290" s="82"/>
      <c r="G290" s="82"/>
      <c r="H290" s="83"/>
      <c r="I290" s="84">
        <f t="shared" si="100"/>
        <v>0</v>
      </c>
      <c r="J290" s="84">
        <f t="shared" si="100"/>
        <v>1517.2</v>
      </c>
      <c r="K290" s="39">
        <v>0</v>
      </c>
    </row>
    <row r="291" spans="1:11" ht="40.200000000000003" customHeight="1">
      <c r="A291" s="70" t="s">
        <v>460</v>
      </c>
      <c r="B291" s="80"/>
      <c r="C291" s="81" t="s">
        <v>466</v>
      </c>
      <c r="D291" s="82"/>
      <c r="E291" s="82"/>
      <c r="F291" s="82"/>
      <c r="G291" s="82"/>
      <c r="H291" s="83"/>
      <c r="I291" s="84">
        <v>0</v>
      </c>
      <c r="J291" s="84">
        <v>1517.2</v>
      </c>
      <c r="K291" s="39">
        <v>0</v>
      </c>
    </row>
    <row r="292" spans="1:11" ht="52.5" customHeight="1">
      <c r="A292" s="85" t="s">
        <v>461</v>
      </c>
      <c r="B292" s="86"/>
      <c r="C292" s="87" t="s">
        <v>468</v>
      </c>
      <c r="D292" s="78"/>
      <c r="E292" s="78"/>
      <c r="F292" s="78"/>
      <c r="G292" s="78"/>
      <c r="H292" s="88"/>
      <c r="I292" s="89">
        <f>I293</f>
        <v>0</v>
      </c>
      <c r="J292" s="89">
        <f>J293</f>
        <v>-8014.5</v>
      </c>
      <c r="K292" s="28">
        <v>0</v>
      </c>
    </row>
    <row r="293" spans="1:11" ht="44.25" customHeight="1">
      <c r="A293" s="85" t="s">
        <v>462</v>
      </c>
      <c r="B293" s="90"/>
      <c r="C293" s="26" t="s">
        <v>469</v>
      </c>
      <c r="D293" s="26"/>
      <c r="E293" s="26"/>
      <c r="F293" s="26"/>
      <c r="G293" s="26"/>
      <c r="H293" s="26"/>
      <c r="I293" s="91">
        <f>I294</f>
        <v>0</v>
      </c>
      <c r="J293" s="89">
        <f>J294</f>
        <v>-8014.5</v>
      </c>
      <c r="K293" s="28">
        <v>0</v>
      </c>
    </row>
    <row r="294" spans="1:11" ht="56.25" customHeight="1" thickBot="1">
      <c r="A294" s="72" t="s">
        <v>421</v>
      </c>
      <c r="B294" s="73"/>
      <c r="C294" s="92" t="s">
        <v>470</v>
      </c>
      <c r="D294" s="82"/>
      <c r="E294" s="82"/>
      <c r="F294" s="82"/>
      <c r="G294" s="82"/>
      <c r="H294" s="93"/>
      <c r="I294" s="94">
        <v>0</v>
      </c>
      <c r="J294" s="94">
        <v>-8014.5</v>
      </c>
      <c r="K294" s="95">
        <v>0</v>
      </c>
    </row>
    <row r="295" spans="1:11" ht="29.25" customHeight="1" thickBot="1">
      <c r="A295" s="96" t="s">
        <v>62</v>
      </c>
      <c r="B295" s="97"/>
      <c r="C295" s="97"/>
      <c r="D295" s="97"/>
      <c r="E295" s="97"/>
      <c r="F295" s="97"/>
      <c r="G295" s="97"/>
      <c r="H295" s="98"/>
      <c r="I295" s="99">
        <f>I215+I8</f>
        <v>6086875.7000000002</v>
      </c>
      <c r="J295" s="100">
        <f>J215+J8</f>
        <v>3661553.0000000005</v>
      </c>
      <c r="K295" s="101">
        <f t="shared" si="92"/>
        <v>60.154883727952594</v>
      </c>
    </row>
    <row r="296" spans="1:11" ht="68.25" customHeight="1">
      <c r="A296" s="102"/>
      <c r="B296" s="102"/>
      <c r="C296" s="102"/>
      <c r="D296" s="102"/>
      <c r="E296" s="102"/>
      <c r="F296" s="102"/>
      <c r="G296" s="102"/>
      <c r="H296" s="102"/>
      <c r="I296" s="102"/>
      <c r="J296" s="102"/>
      <c r="K296" s="102"/>
    </row>
    <row r="297" spans="1:11" ht="68.25" customHeight="1">
      <c r="I297" s="104"/>
      <c r="J297" s="104"/>
      <c r="K297" s="104"/>
    </row>
    <row r="298" spans="1:11" ht="72.75" customHeight="1"/>
    <row r="299" spans="1:11" ht="15" customHeight="1"/>
    <row r="300" spans="1:11" ht="11.25" customHeight="1"/>
  </sheetData>
  <autoFilter ref="A7:K295">
    <filterColumn colId="0" showButton="0"/>
    <filterColumn colId="2" showButton="0"/>
    <filterColumn colId="3" showButton="0"/>
    <filterColumn colId="4" showButton="0"/>
    <filterColumn colId="5" showButton="0"/>
    <filterColumn colId="6" showButton="0"/>
  </autoFilter>
  <mergeCells count="582">
    <mergeCell ref="A93:B93"/>
    <mergeCell ref="C93:H93"/>
    <mergeCell ref="A94:B94"/>
    <mergeCell ref="A95:B95"/>
    <mergeCell ref="A100:B100"/>
    <mergeCell ref="C100:H100"/>
    <mergeCell ref="A101:B101"/>
    <mergeCell ref="C101:H101"/>
    <mergeCell ref="A98:B98"/>
    <mergeCell ref="C98:H98"/>
    <mergeCell ref="A99:B99"/>
    <mergeCell ref="C99:H99"/>
    <mergeCell ref="A96:B96"/>
    <mergeCell ref="C96:H96"/>
    <mergeCell ref="A7:B7"/>
    <mergeCell ref="C7:H7"/>
    <mergeCell ref="A8:B8"/>
    <mergeCell ref="C8:H8"/>
    <mergeCell ref="I2:K2"/>
    <mergeCell ref="A13:B13"/>
    <mergeCell ref="C13:H13"/>
    <mergeCell ref="H3:K3"/>
    <mergeCell ref="A4:K4"/>
    <mergeCell ref="A6:B6"/>
    <mergeCell ref="C6:H6"/>
    <mergeCell ref="A14:B14"/>
    <mergeCell ref="C14:H14"/>
    <mergeCell ref="A11:B11"/>
    <mergeCell ref="C11:H11"/>
    <mergeCell ref="A12:B12"/>
    <mergeCell ref="C12:H12"/>
    <mergeCell ref="A9:B9"/>
    <mergeCell ref="C9:H9"/>
    <mergeCell ref="A10:B10"/>
    <mergeCell ref="C10:H10"/>
    <mergeCell ref="A19:B19"/>
    <mergeCell ref="C19:H19"/>
    <mergeCell ref="A20:B20"/>
    <mergeCell ref="C20:H20"/>
    <mergeCell ref="A17:B17"/>
    <mergeCell ref="C17:H17"/>
    <mergeCell ref="A18:B18"/>
    <mergeCell ref="C18:H18"/>
    <mergeCell ref="A15:B15"/>
    <mergeCell ref="C15:H15"/>
    <mergeCell ref="A16:B16"/>
    <mergeCell ref="C16:H16"/>
    <mergeCell ref="A25:B25"/>
    <mergeCell ref="C25:H25"/>
    <mergeCell ref="A26:B26"/>
    <mergeCell ref="C26:H26"/>
    <mergeCell ref="A23:B23"/>
    <mergeCell ref="C23:H23"/>
    <mergeCell ref="A24:B24"/>
    <mergeCell ref="C24:H24"/>
    <mergeCell ref="A21:B21"/>
    <mergeCell ref="C21:H21"/>
    <mergeCell ref="A22:B22"/>
    <mergeCell ref="C22:H22"/>
    <mergeCell ref="A31:B31"/>
    <mergeCell ref="C31:H31"/>
    <mergeCell ref="A32:B32"/>
    <mergeCell ref="C32:H32"/>
    <mergeCell ref="A29:B29"/>
    <mergeCell ref="C29:H29"/>
    <mergeCell ref="A30:B30"/>
    <mergeCell ref="C30:H30"/>
    <mergeCell ref="A27:B27"/>
    <mergeCell ref="C27:H27"/>
    <mergeCell ref="A28:B28"/>
    <mergeCell ref="C28:H28"/>
    <mergeCell ref="A44:B44"/>
    <mergeCell ref="C44:H44"/>
    <mergeCell ref="A45:B45"/>
    <mergeCell ref="C45:H45"/>
    <mergeCell ref="A35:B35"/>
    <mergeCell ref="C35:H35"/>
    <mergeCell ref="A43:B43"/>
    <mergeCell ref="C43:H43"/>
    <mergeCell ref="A33:B33"/>
    <mergeCell ref="C33:H33"/>
    <mergeCell ref="A34:B34"/>
    <mergeCell ref="C34:H34"/>
    <mergeCell ref="A36:B36"/>
    <mergeCell ref="C36:H36"/>
    <mergeCell ref="A37:B37"/>
    <mergeCell ref="A40:B40"/>
    <mergeCell ref="A38:B38"/>
    <mergeCell ref="A39:B39"/>
    <mergeCell ref="C38:H38"/>
    <mergeCell ref="C39:H39"/>
    <mergeCell ref="A50:B50"/>
    <mergeCell ref="C50:H50"/>
    <mergeCell ref="A51:B51"/>
    <mergeCell ref="C51:H51"/>
    <mergeCell ref="A48:B48"/>
    <mergeCell ref="C48:H48"/>
    <mergeCell ref="A49:B49"/>
    <mergeCell ref="C49:H49"/>
    <mergeCell ref="A46:B46"/>
    <mergeCell ref="C46:H46"/>
    <mergeCell ref="A47:B47"/>
    <mergeCell ref="C47:H47"/>
    <mergeCell ref="A56:B56"/>
    <mergeCell ref="C56:H56"/>
    <mergeCell ref="A57:B57"/>
    <mergeCell ref="C57:H57"/>
    <mergeCell ref="A54:B54"/>
    <mergeCell ref="C54:H54"/>
    <mergeCell ref="A55:B55"/>
    <mergeCell ref="C55:H55"/>
    <mergeCell ref="A52:B52"/>
    <mergeCell ref="C52:H52"/>
    <mergeCell ref="A53:B53"/>
    <mergeCell ref="C53:H53"/>
    <mergeCell ref="A62:B62"/>
    <mergeCell ref="C62:H62"/>
    <mergeCell ref="A63:B63"/>
    <mergeCell ref="C63:H63"/>
    <mergeCell ref="A60:B60"/>
    <mergeCell ref="C60:H60"/>
    <mergeCell ref="A61:B61"/>
    <mergeCell ref="C61:H61"/>
    <mergeCell ref="A58:B58"/>
    <mergeCell ref="C58:H58"/>
    <mergeCell ref="A59:B59"/>
    <mergeCell ref="C59:H59"/>
    <mergeCell ref="A64:B64"/>
    <mergeCell ref="C64:H64"/>
    <mergeCell ref="A65:B65"/>
    <mergeCell ref="C65:H65"/>
    <mergeCell ref="A70:B70"/>
    <mergeCell ref="C70:H70"/>
    <mergeCell ref="A71:B71"/>
    <mergeCell ref="C71:H71"/>
    <mergeCell ref="A68:B68"/>
    <mergeCell ref="C68:H68"/>
    <mergeCell ref="A69:B69"/>
    <mergeCell ref="C69:H69"/>
    <mergeCell ref="A66:B66"/>
    <mergeCell ref="C66:H66"/>
    <mergeCell ref="A67:B67"/>
    <mergeCell ref="C67:H67"/>
    <mergeCell ref="A76:B76"/>
    <mergeCell ref="C76:H76"/>
    <mergeCell ref="A77:B77"/>
    <mergeCell ref="C77:H77"/>
    <mergeCell ref="A74:B74"/>
    <mergeCell ref="C74:H74"/>
    <mergeCell ref="A75:B75"/>
    <mergeCell ref="C75:H75"/>
    <mergeCell ref="A72:B72"/>
    <mergeCell ref="C72:H72"/>
    <mergeCell ref="A73:B73"/>
    <mergeCell ref="C73:H73"/>
    <mergeCell ref="A82:B82"/>
    <mergeCell ref="C82:H82"/>
    <mergeCell ref="A86:B86"/>
    <mergeCell ref="C86:H86"/>
    <mergeCell ref="A80:B80"/>
    <mergeCell ref="C80:H80"/>
    <mergeCell ref="A81:B81"/>
    <mergeCell ref="C81:H81"/>
    <mergeCell ref="A78:B78"/>
    <mergeCell ref="C78:H78"/>
    <mergeCell ref="A79:B79"/>
    <mergeCell ref="C79:H79"/>
    <mergeCell ref="A85:B85"/>
    <mergeCell ref="C85:H85"/>
    <mergeCell ref="A83:B83"/>
    <mergeCell ref="A84:B84"/>
    <mergeCell ref="C83:H83"/>
    <mergeCell ref="C84:H84"/>
    <mergeCell ref="A91:B91"/>
    <mergeCell ref="C91:H91"/>
    <mergeCell ref="A92:B92"/>
    <mergeCell ref="C92:H92"/>
    <mergeCell ref="A89:B89"/>
    <mergeCell ref="C89:H89"/>
    <mergeCell ref="A90:B90"/>
    <mergeCell ref="C90:H90"/>
    <mergeCell ref="A87:B87"/>
    <mergeCell ref="C87:H87"/>
    <mergeCell ref="A88:B88"/>
    <mergeCell ref="C88:H88"/>
    <mergeCell ref="A97:B97"/>
    <mergeCell ref="C97:H97"/>
    <mergeCell ref="A106:B106"/>
    <mergeCell ref="C106:H106"/>
    <mergeCell ref="A107:B107"/>
    <mergeCell ref="C107:H107"/>
    <mergeCell ref="A104:B104"/>
    <mergeCell ref="C104:H104"/>
    <mergeCell ref="A105:B105"/>
    <mergeCell ref="C105:H105"/>
    <mergeCell ref="A102:B102"/>
    <mergeCell ref="C102:H102"/>
    <mergeCell ref="A103:B103"/>
    <mergeCell ref="C103:H103"/>
    <mergeCell ref="A112:B112"/>
    <mergeCell ref="C112:H112"/>
    <mergeCell ref="A113:B113"/>
    <mergeCell ref="C113:H113"/>
    <mergeCell ref="A110:B110"/>
    <mergeCell ref="C110:H110"/>
    <mergeCell ref="A111:B111"/>
    <mergeCell ref="C111:H111"/>
    <mergeCell ref="A108:B108"/>
    <mergeCell ref="C108:H108"/>
    <mergeCell ref="A109:B109"/>
    <mergeCell ref="C109:H109"/>
    <mergeCell ref="A118:B118"/>
    <mergeCell ref="C118:H118"/>
    <mergeCell ref="A119:B119"/>
    <mergeCell ref="C119:H119"/>
    <mergeCell ref="A116:B116"/>
    <mergeCell ref="C116:H116"/>
    <mergeCell ref="A117:B117"/>
    <mergeCell ref="C117:H117"/>
    <mergeCell ref="A114:B114"/>
    <mergeCell ref="C114:H114"/>
    <mergeCell ref="A115:B115"/>
    <mergeCell ref="C115:H115"/>
    <mergeCell ref="A124:B124"/>
    <mergeCell ref="C124:H124"/>
    <mergeCell ref="A125:B125"/>
    <mergeCell ref="C125:H125"/>
    <mergeCell ref="A122:B122"/>
    <mergeCell ref="C122:H122"/>
    <mergeCell ref="A123:B123"/>
    <mergeCell ref="C123:H123"/>
    <mergeCell ref="A120:B120"/>
    <mergeCell ref="C120:H120"/>
    <mergeCell ref="A121:B121"/>
    <mergeCell ref="C121:H121"/>
    <mergeCell ref="A130:B130"/>
    <mergeCell ref="C130:H130"/>
    <mergeCell ref="A131:B131"/>
    <mergeCell ref="C131:H131"/>
    <mergeCell ref="A128:B128"/>
    <mergeCell ref="C128:H128"/>
    <mergeCell ref="A129:B129"/>
    <mergeCell ref="C129:H129"/>
    <mergeCell ref="A126:B126"/>
    <mergeCell ref="C126:H126"/>
    <mergeCell ref="A127:B127"/>
    <mergeCell ref="C127:H127"/>
    <mergeCell ref="A136:B136"/>
    <mergeCell ref="C136:H136"/>
    <mergeCell ref="A137:B137"/>
    <mergeCell ref="C137:H137"/>
    <mergeCell ref="A134:B134"/>
    <mergeCell ref="C134:H134"/>
    <mergeCell ref="A135:B135"/>
    <mergeCell ref="C135:H135"/>
    <mergeCell ref="A132:B132"/>
    <mergeCell ref="C132:H132"/>
    <mergeCell ref="A133:B133"/>
    <mergeCell ref="C133:H133"/>
    <mergeCell ref="A142:B142"/>
    <mergeCell ref="C142:H142"/>
    <mergeCell ref="A143:B143"/>
    <mergeCell ref="C143:H143"/>
    <mergeCell ref="A140:B140"/>
    <mergeCell ref="C140:H140"/>
    <mergeCell ref="A141:B141"/>
    <mergeCell ref="C141:H141"/>
    <mergeCell ref="A138:B138"/>
    <mergeCell ref="C138:H138"/>
    <mergeCell ref="A139:B139"/>
    <mergeCell ref="C139:H139"/>
    <mergeCell ref="A148:B148"/>
    <mergeCell ref="C148:H148"/>
    <mergeCell ref="A149:B149"/>
    <mergeCell ref="C149:H149"/>
    <mergeCell ref="A146:B146"/>
    <mergeCell ref="C146:H146"/>
    <mergeCell ref="A147:B147"/>
    <mergeCell ref="C147:H147"/>
    <mergeCell ref="A144:B144"/>
    <mergeCell ref="C144:H144"/>
    <mergeCell ref="A145:B145"/>
    <mergeCell ref="C145:H145"/>
    <mergeCell ref="A154:B154"/>
    <mergeCell ref="C154:H154"/>
    <mergeCell ref="A155:B155"/>
    <mergeCell ref="C155:H155"/>
    <mergeCell ref="A152:B152"/>
    <mergeCell ref="C152:H152"/>
    <mergeCell ref="A153:B153"/>
    <mergeCell ref="C153:H153"/>
    <mergeCell ref="A150:B150"/>
    <mergeCell ref="C150:H150"/>
    <mergeCell ref="A151:B151"/>
    <mergeCell ref="C151:H151"/>
    <mergeCell ref="A160:B160"/>
    <mergeCell ref="C160:H160"/>
    <mergeCell ref="A161:B161"/>
    <mergeCell ref="C161:H161"/>
    <mergeCell ref="A158:B158"/>
    <mergeCell ref="C158:H158"/>
    <mergeCell ref="A159:B159"/>
    <mergeCell ref="C159:H159"/>
    <mergeCell ref="A156:B156"/>
    <mergeCell ref="C156:H156"/>
    <mergeCell ref="A157:B157"/>
    <mergeCell ref="C157:H157"/>
    <mergeCell ref="A166:B166"/>
    <mergeCell ref="C166:H166"/>
    <mergeCell ref="A167:B167"/>
    <mergeCell ref="C167:H167"/>
    <mergeCell ref="A164:B164"/>
    <mergeCell ref="C164:H164"/>
    <mergeCell ref="A165:B165"/>
    <mergeCell ref="C165:H165"/>
    <mergeCell ref="A162:B162"/>
    <mergeCell ref="C162:H162"/>
    <mergeCell ref="A163:B163"/>
    <mergeCell ref="C163:H163"/>
    <mergeCell ref="A172:B172"/>
    <mergeCell ref="C172:H172"/>
    <mergeCell ref="A173:B173"/>
    <mergeCell ref="C173:H173"/>
    <mergeCell ref="A170:B170"/>
    <mergeCell ref="C170:H170"/>
    <mergeCell ref="A171:B171"/>
    <mergeCell ref="C171:H171"/>
    <mergeCell ref="A168:B168"/>
    <mergeCell ref="C168:H168"/>
    <mergeCell ref="A169:B169"/>
    <mergeCell ref="C169:H169"/>
    <mergeCell ref="A188:B188"/>
    <mergeCell ref="C188:H188"/>
    <mergeCell ref="A189:B189"/>
    <mergeCell ref="C189:H189"/>
    <mergeCell ref="A183:B183"/>
    <mergeCell ref="C183:H183"/>
    <mergeCell ref="A187:B187"/>
    <mergeCell ref="C187:H187"/>
    <mergeCell ref="A180:B180"/>
    <mergeCell ref="C180:H180"/>
    <mergeCell ref="A182:B182"/>
    <mergeCell ref="C182:H182"/>
    <mergeCell ref="A181:B181"/>
    <mergeCell ref="C181:H181"/>
    <mergeCell ref="A184:B184"/>
    <mergeCell ref="C184:H184"/>
    <mergeCell ref="A194:B194"/>
    <mergeCell ref="C194:H194"/>
    <mergeCell ref="A195:B195"/>
    <mergeCell ref="C195:H195"/>
    <mergeCell ref="A192:B192"/>
    <mergeCell ref="C192:H192"/>
    <mergeCell ref="A193:B193"/>
    <mergeCell ref="C193:H193"/>
    <mergeCell ref="A190:B190"/>
    <mergeCell ref="C190:H190"/>
    <mergeCell ref="A191:B191"/>
    <mergeCell ref="C191:H191"/>
    <mergeCell ref="A200:B200"/>
    <mergeCell ref="C200:H200"/>
    <mergeCell ref="A201:B201"/>
    <mergeCell ref="C201:H201"/>
    <mergeCell ref="A198:B198"/>
    <mergeCell ref="C198:H198"/>
    <mergeCell ref="A199:B199"/>
    <mergeCell ref="C199:H199"/>
    <mergeCell ref="A196:B196"/>
    <mergeCell ref="C196:H196"/>
    <mergeCell ref="A197:B197"/>
    <mergeCell ref="C197:H197"/>
    <mergeCell ref="A207:B207"/>
    <mergeCell ref="C207:H207"/>
    <mergeCell ref="A211:B211"/>
    <mergeCell ref="C211:H211"/>
    <mergeCell ref="A205:B205"/>
    <mergeCell ref="C205:H205"/>
    <mergeCell ref="A206:B206"/>
    <mergeCell ref="C206:H206"/>
    <mergeCell ref="A202:B202"/>
    <mergeCell ref="C202:H202"/>
    <mergeCell ref="A203:B203"/>
    <mergeCell ref="C203:H203"/>
    <mergeCell ref="A204:B204"/>
    <mergeCell ref="A208:B208"/>
    <mergeCell ref="C208:H208"/>
    <mergeCell ref="C204:H204"/>
    <mergeCell ref="A210:B210"/>
    <mergeCell ref="C210:H210"/>
    <mergeCell ref="A209:B209"/>
    <mergeCell ref="C209:H209"/>
    <mergeCell ref="A216:B216"/>
    <mergeCell ref="C216:H216"/>
    <mergeCell ref="A220:B220"/>
    <mergeCell ref="C220:H220"/>
    <mergeCell ref="A214:B214"/>
    <mergeCell ref="C214:H214"/>
    <mergeCell ref="A215:B215"/>
    <mergeCell ref="C215:H215"/>
    <mergeCell ref="A212:B212"/>
    <mergeCell ref="C212:H212"/>
    <mergeCell ref="A213:B213"/>
    <mergeCell ref="C213:H213"/>
    <mergeCell ref="A217:B217"/>
    <mergeCell ref="C217:H217"/>
    <mergeCell ref="A225:B225"/>
    <mergeCell ref="C225:H225"/>
    <mergeCell ref="A226:B226"/>
    <mergeCell ref="C226:H226"/>
    <mergeCell ref="A223:B223"/>
    <mergeCell ref="C223:H223"/>
    <mergeCell ref="A224:B224"/>
    <mergeCell ref="C224:H224"/>
    <mergeCell ref="A221:B221"/>
    <mergeCell ref="C221:H221"/>
    <mergeCell ref="A222:B222"/>
    <mergeCell ref="C222:H222"/>
    <mergeCell ref="A231:B231"/>
    <mergeCell ref="C231:H231"/>
    <mergeCell ref="A232:B232"/>
    <mergeCell ref="C232:H232"/>
    <mergeCell ref="A229:B229"/>
    <mergeCell ref="C229:H229"/>
    <mergeCell ref="A230:B230"/>
    <mergeCell ref="C230:H230"/>
    <mergeCell ref="A227:B227"/>
    <mergeCell ref="C227:H227"/>
    <mergeCell ref="A228:B228"/>
    <mergeCell ref="C228:H228"/>
    <mergeCell ref="A236:B236"/>
    <mergeCell ref="C236:H236"/>
    <mergeCell ref="A235:B235"/>
    <mergeCell ref="C235:H235"/>
    <mergeCell ref="A233:B233"/>
    <mergeCell ref="C233:H233"/>
    <mergeCell ref="A234:B234"/>
    <mergeCell ref="C234:H234"/>
    <mergeCell ref="A240:B240"/>
    <mergeCell ref="C240:H240"/>
    <mergeCell ref="A241:B241"/>
    <mergeCell ref="C241:H241"/>
    <mergeCell ref="A238:B238"/>
    <mergeCell ref="C238:H238"/>
    <mergeCell ref="A239:B239"/>
    <mergeCell ref="C239:H239"/>
    <mergeCell ref="A237:B237"/>
    <mergeCell ref="C237:H237"/>
    <mergeCell ref="A249:B249"/>
    <mergeCell ref="C249:H249"/>
    <mergeCell ref="A244:B244"/>
    <mergeCell ref="C244:H244"/>
    <mergeCell ref="A245:B245"/>
    <mergeCell ref="C245:H245"/>
    <mergeCell ref="A242:B242"/>
    <mergeCell ref="C242:H242"/>
    <mergeCell ref="A243:B243"/>
    <mergeCell ref="C243:H243"/>
    <mergeCell ref="A246:B246"/>
    <mergeCell ref="A247:B247"/>
    <mergeCell ref="A248:B248"/>
    <mergeCell ref="C246:H246"/>
    <mergeCell ref="C247:H247"/>
    <mergeCell ref="C248:H248"/>
    <mergeCell ref="A254:B254"/>
    <mergeCell ref="C254:H254"/>
    <mergeCell ref="A255:B255"/>
    <mergeCell ref="C255:H255"/>
    <mergeCell ref="A252:B252"/>
    <mergeCell ref="C252:H252"/>
    <mergeCell ref="A253:B253"/>
    <mergeCell ref="C253:H253"/>
    <mergeCell ref="A250:B250"/>
    <mergeCell ref="C250:H250"/>
    <mergeCell ref="A251:B251"/>
    <mergeCell ref="C251:H251"/>
    <mergeCell ref="A260:B260"/>
    <mergeCell ref="C260:H260"/>
    <mergeCell ref="A261:B261"/>
    <mergeCell ref="C261:H261"/>
    <mergeCell ref="A258:B258"/>
    <mergeCell ref="C258:H258"/>
    <mergeCell ref="A259:B259"/>
    <mergeCell ref="C259:H259"/>
    <mergeCell ref="A256:B256"/>
    <mergeCell ref="C256:H256"/>
    <mergeCell ref="A257:B257"/>
    <mergeCell ref="C257:H257"/>
    <mergeCell ref="A266:B266"/>
    <mergeCell ref="C266:H266"/>
    <mergeCell ref="A267:B267"/>
    <mergeCell ref="C267:H267"/>
    <mergeCell ref="A264:B264"/>
    <mergeCell ref="C264:H264"/>
    <mergeCell ref="A265:B265"/>
    <mergeCell ref="C265:H265"/>
    <mergeCell ref="A262:B262"/>
    <mergeCell ref="C262:H262"/>
    <mergeCell ref="A263:B263"/>
    <mergeCell ref="C263:H263"/>
    <mergeCell ref="A273:B273"/>
    <mergeCell ref="C273:H273"/>
    <mergeCell ref="A270:B270"/>
    <mergeCell ref="C270:H270"/>
    <mergeCell ref="A271:B271"/>
    <mergeCell ref="C271:H271"/>
    <mergeCell ref="A268:B268"/>
    <mergeCell ref="C268:H268"/>
    <mergeCell ref="A269:B269"/>
    <mergeCell ref="C269:H269"/>
    <mergeCell ref="A272:B272"/>
    <mergeCell ref="A295:H295"/>
    <mergeCell ref="A284:B284"/>
    <mergeCell ref="C284:H284"/>
    <mergeCell ref="A286:B286"/>
    <mergeCell ref="C286:H286"/>
    <mergeCell ref="A282:B282"/>
    <mergeCell ref="C282:H282"/>
    <mergeCell ref="A283:B283"/>
    <mergeCell ref="C283:H283"/>
    <mergeCell ref="A285:B285"/>
    <mergeCell ref="C285:H285"/>
    <mergeCell ref="C292:H292"/>
    <mergeCell ref="A292:B292"/>
    <mergeCell ref="A293:B293"/>
    <mergeCell ref="C293:H293"/>
    <mergeCell ref="A294:B294"/>
    <mergeCell ref="C294:H294"/>
    <mergeCell ref="A288:B288"/>
    <mergeCell ref="A290:B290"/>
    <mergeCell ref="A291:B291"/>
    <mergeCell ref="C288:H288"/>
    <mergeCell ref="C290:H290"/>
    <mergeCell ref="C291:H291"/>
    <mergeCell ref="A289:B289"/>
    <mergeCell ref="C94:H94"/>
    <mergeCell ref="C95:H95"/>
    <mergeCell ref="A185:B185"/>
    <mergeCell ref="A186:B186"/>
    <mergeCell ref="C185:H185"/>
    <mergeCell ref="C186:H186"/>
    <mergeCell ref="C40:H40"/>
    <mergeCell ref="C37:H37"/>
    <mergeCell ref="A41:B41"/>
    <mergeCell ref="A42:B42"/>
    <mergeCell ref="C41:H41"/>
    <mergeCell ref="C42:H42"/>
    <mergeCell ref="A178:B178"/>
    <mergeCell ref="C178:H178"/>
    <mergeCell ref="A179:B179"/>
    <mergeCell ref="C179:H179"/>
    <mergeCell ref="A176:B176"/>
    <mergeCell ref="C176:H176"/>
    <mergeCell ref="A177:B177"/>
    <mergeCell ref="C177:H177"/>
    <mergeCell ref="A174:B174"/>
    <mergeCell ref="C174:H174"/>
    <mergeCell ref="A175:B175"/>
    <mergeCell ref="C175:H175"/>
    <mergeCell ref="C289:H289"/>
    <mergeCell ref="A219:B219"/>
    <mergeCell ref="C218:H218"/>
    <mergeCell ref="C219:H219"/>
    <mergeCell ref="A218:B218"/>
    <mergeCell ref="A280:B280"/>
    <mergeCell ref="C280:H280"/>
    <mergeCell ref="A287:B287"/>
    <mergeCell ref="C287:H287"/>
    <mergeCell ref="A278:B278"/>
    <mergeCell ref="C278:H278"/>
    <mergeCell ref="A281:B281"/>
    <mergeCell ref="C281:H281"/>
    <mergeCell ref="A276:B276"/>
    <mergeCell ref="C276:H276"/>
    <mergeCell ref="A277:B277"/>
    <mergeCell ref="C277:H277"/>
    <mergeCell ref="A274:B274"/>
    <mergeCell ref="C274:H274"/>
    <mergeCell ref="A275:B275"/>
    <mergeCell ref="C275:H275"/>
    <mergeCell ref="A279:B279"/>
    <mergeCell ref="C279:H279"/>
    <mergeCell ref="C272:H272"/>
  </mergeCells>
  <pageMargins left="0.59055118110236227" right="0.82677165354330717" top="0.39370078740157483" bottom="0.39370078740157483" header="0.11811023622047245" footer="0.11811023622047245"/>
  <pageSetup paperSize="9" scale="61" fitToHeight="0"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Результат</vt:lpstr>
      <vt:lpstr>Результат!Область_печати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УспенскаяЕИ</cp:lastModifiedBy>
  <cp:lastPrinted>2024-06-19T06:43:12Z</cp:lastPrinted>
  <dcterms:created xsi:type="dcterms:W3CDTF">2024-04-10T12:23:22Z</dcterms:created>
  <dcterms:modified xsi:type="dcterms:W3CDTF">2024-10-08T11:54:54Z</dcterms:modified>
</cp:coreProperties>
</file>