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8F5E9D83-FFDE-4B6D-B7AD-725FDC00482A}" xr6:coauthVersionLast="47" xr6:coauthVersionMax="47" xr10:uidLastSave="{00000000-0000-0000-0000-000000000000}"/>
  <bookViews>
    <workbookView xWindow="0" yWindow="761" windowWidth="26083" windowHeight="1232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Лист1!$A$1:$O$50</definedName>
  </definedNames>
  <calcPr calcId="191029"/>
</workbook>
</file>

<file path=xl/calcChain.xml><?xml version="1.0" encoding="utf-8"?>
<calcChain xmlns="http://schemas.openxmlformats.org/spreadsheetml/2006/main">
  <c r="N37" i="1" l="1"/>
  <c r="G34" i="1" l="1"/>
  <c r="G37" i="1" s="1"/>
  <c r="G39" i="1"/>
  <c r="G42" i="1" s="1"/>
  <c r="M34" i="1" l="1"/>
  <c r="M37" i="1" s="1"/>
  <c r="L34" i="1"/>
  <c r="L37" i="1" s="1"/>
  <c r="F38" i="1" l="1"/>
  <c r="F20" i="1" l="1"/>
  <c r="F48" i="1" s="1"/>
  <c r="M19" i="1" l="1"/>
  <c r="N19" i="1"/>
  <c r="F27" i="1"/>
  <c r="E29" i="1"/>
  <c r="F42" i="1" l="1"/>
  <c r="E42" i="1" s="1"/>
  <c r="E26" i="1"/>
  <c r="E37" i="1" l="1"/>
  <c r="E34" i="1" l="1"/>
  <c r="E23" i="1"/>
  <c r="M46" i="1" l="1"/>
  <c r="N46" i="1"/>
  <c r="L19" i="1" l="1"/>
  <c r="L46" i="1" s="1"/>
  <c r="G19" i="1"/>
  <c r="G46" i="1" s="1"/>
  <c r="F19" i="1"/>
  <c r="F46" i="1" s="1"/>
  <c r="L20" i="1" l="1"/>
  <c r="L48" i="1" s="1"/>
  <c r="N20" i="1"/>
  <c r="N48" i="1" s="1"/>
  <c r="M20" i="1"/>
  <c r="M48" i="1" s="1"/>
  <c r="L33" i="1"/>
  <c r="M33" i="1"/>
  <c r="N33" i="1"/>
  <c r="E47" i="1" l="1"/>
  <c r="E39" i="1"/>
  <c r="F33" i="1"/>
  <c r="E27" i="1"/>
  <c r="E22" i="1"/>
  <c r="F21" i="1"/>
  <c r="E19" i="1"/>
  <c r="F18" i="1"/>
  <c r="F50" i="1"/>
  <c r="E46" i="1" l="1"/>
  <c r="E21" i="1"/>
  <c r="L50" i="1"/>
  <c r="M50" i="1"/>
  <c r="N50" i="1"/>
  <c r="E38" i="1"/>
  <c r="L38" i="1"/>
  <c r="M38" i="1"/>
  <c r="N38" i="1"/>
  <c r="G38" i="1"/>
  <c r="L27" i="1"/>
  <c r="M27" i="1"/>
  <c r="N27" i="1"/>
  <c r="G27" i="1"/>
  <c r="L21" i="1"/>
  <c r="M21" i="1"/>
  <c r="N21" i="1"/>
  <c r="G21" i="1"/>
  <c r="M18" i="1" l="1"/>
  <c r="E33" i="1"/>
  <c r="L18" i="1"/>
  <c r="N18" i="1"/>
  <c r="G33" i="1"/>
  <c r="G20" i="1" s="1"/>
  <c r="G18" i="1" s="1"/>
  <c r="G48" i="1" l="1"/>
  <c r="E20" i="1"/>
  <c r="E18" i="1" s="1"/>
  <c r="E48" i="1" l="1"/>
  <c r="G50" i="1"/>
  <c r="E50" i="1" s="1"/>
</calcChain>
</file>

<file path=xl/sharedStrings.xml><?xml version="1.0" encoding="utf-8"?>
<sst xmlns="http://schemas.openxmlformats.org/spreadsheetml/2006/main" count="154" uniqueCount="67">
  <si>
    <t>6. Перечень мероприятий подпрограмм</t>
  </si>
  <si>
    <t>№ п/п</t>
  </si>
  <si>
    <t>Сроки исполнения мероприятия</t>
  </si>
  <si>
    <t>Всего, тыс. руб.</t>
  </si>
  <si>
    <t>Ответственный за выполнение мероприятия подпрограммы</t>
  </si>
  <si>
    <t>2024 год</t>
  </si>
  <si>
    <t>2025 год</t>
  </si>
  <si>
    <t>2026 год</t>
  </si>
  <si>
    <t>2027 год</t>
  </si>
  <si>
    <t>Подпрограмма 1 «Пассажирский транспорт общего пользования»</t>
  </si>
  <si>
    <t>Мероприятие 02.04</t>
  </si>
  <si>
    <t>Итого</t>
  </si>
  <si>
    <t>Отдел автодорог, транспорта и связи МКУ «Управление строительства» городского округа Кашира</t>
  </si>
  <si>
    <t>Внебюджетные средства</t>
  </si>
  <si>
    <t>Обеспечено выполнение транспортной работы автомобильным транспортом в соответствии с заключенными государственными контрактами и договорами на выполнение работ по перевозке пассажиров, %</t>
  </si>
  <si>
    <t>Всего</t>
  </si>
  <si>
    <t>-</t>
  </si>
  <si>
    <t>Подпрограмма 2 «Дороги Подмосковья»</t>
  </si>
  <si>
    <t>Основное мероприятие 04.</t>
  </si>
  <si>
    <t>Ремонт, капитальный ремонт сети автомобильных дорог, мостов и путепроводов местного значения</t>
  </si>
  <si>
    <t>Мероприятие 04.01.</t>
  </si>
  <si>
    <t>Мероприятие 04.08.</t>
  </si>
  <si>
    <t>Дорожная деятельность в отношении автомобильных дорог местного значения в границах городского округа</t>
  </si>
  <si>
    <t>Мероприятие 04.09.</t>
  </si>
  <si>
    <t>Мероприятия по обеспечению безопасности дорожного движения</t>
  </si>
  <si>
    <t>2023 год</t>
  </si>
  <si>
    <t>2024 год</t>
  </si>
  <si>
    <t>2025 год</t>
  </si>
  <si>
    <t>2026 год</t>
  </si>
  <si>
    <t xml:space="preserve">2027 год </t>
  </si>
  <si>
    <t>Средства федерального бюджета</t>
  </si>
  <si>
    <t>Всего, в том числе по годам:</t>
  </si>
  <si>
    <t>2023 год</t>
  </si>
  <si>
    <t xml:space="preserve">  -</t>
  </si>
  <si>
    <t>1.4</t>
  </si>
  <si>
    <t>2.7</t>
  </si>
  <si>
    <t>2.13</t>
  </si>
  <si>
    <r>
      <t xml:space="preserve">Мероприятие подпрограммы </t>
    </r>
    <r>
      <rPr>
        <vertAlign val="superscript"/>
        <sz val="9"/>
        <color rgb="FF000000"/>
        <rFont val="Times New Roman"/>
        <family val="1"/>
        <charset val="204"/>
      </rPr>
      <t>1</t>
    </r>
  </si>
  <si>
    <r>
      <t>Площадь отремонтированных (капитально отремонтированных) автомобильных дорог общего пользования местного значения, м</t>
    </r>
    <r>
      <rPr>
        <vertAlign val="superscript"/>
        <sz val="9"/>
        <color rgb="FF000000"/>
        <rFont val="Times New Roman"/>
        <family val="1"/>
        <charset val="204"/>
      </rPr>
      <t>2</t>
    </r>
  </si>
  <si>
    <r>
      <t>Площадь отремонтированных (капитально отремонтированных) автомобильных дорог,  общего пользования местного значения,  м</t>
    </r>
    <r>
      <rPr>
        <vertAlign val="superscript"/>
        <sz val="9"/>
        <color rgb="FF000000"/>
        <rFont val="Times New Roman"/>
        <family val="1"/>
        <charset val="204"/>
      </rPr>
      <t>2</t>
    </r>
    <r>
      <rPr>
        <sz val="9"/>
        <color rgb="FF000000"/>
        <rFont val="Times New Roman"/>
        <family val="1"/>
        <charset val="204"/>
      </rPr>
      <t xml:space="preserve"> </t>
    </r>
  </si>
  <si>
    <r>
      <t xml:space="preserve">Источники финансирования муниципальной программы, в том числе по годам </t>
    </r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>:</t>
    </r>
  </si>
  <si>
    <r>
      <t xml:space="preserve">Источники финансирования </t>
    </r>
    <r>
      <rPr>
        <vertAlign val="superscript"/>
        <sz val="8"/>
        <color rgb="FF000000"/>
        <rFont val="Times New Roman"/>
        <family val="1"/>
        <charset val="204"/>
      </rPr>
      <t>2</t>
    </r>
  </si>
  <si>
    <t>Приложение №2</t>
  </si>
  <si>
    <t>к постановлению администрации</t>
  </si>
  <si>
    <t>городского округа Кашира</t>
  </si>
  <si>
    <t>Средства дорожного фонда Московской области</t>
  </si>
  <si>
    <t xml:space="preserve">Средства дорожного фондагородского округа </t>
  </si>
  <si>
    <t>2023-2027</t>
  </si>
  <si>
    <t>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</si>
  <si>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Мероприятие 04.03</t>
  </si>
  <si>
    <t>1 квартал</t>
  </si>
  <si>
    <t>1 полугодие</t>
  </si>
  <si>
    <t xml:space="preserve">9 месяцев </t>
  </si>
  <si>
    <t>12 месяцев</t>
  </si>
  <si>
    <t>В том числе по кварталам</t>
  </si>
  <si>
    <t>Объем финансирования по годам (тыс.руб)</t>
  </si>
  <si>
    <t>2.6</t>
  </si>
  <si>
    <t>Мероприятия в рамках ГП МО Капитальный ремонт и ремонт автомобильных дорог общего пользования местного значения</t>
  </si>
  <si>
    <t>2.9</t>
  </si>
  <si>
    <t xml:space="preserve">Мероприятие, не включенное в ГП МО - Капитальный ремонт и ремонт автомобильных дорог общего пользования местного значения </t>
  </si>
  <si>
    <t>2.14</t>
  </si>
  <si>
    <t>Средства дорожного фонда  Московской области</t>
  </si>
  <si>
    <t>Средства дорожного фонда городского округа</t>
  </si>
  <si>
    <t>Выполнение мероприятий по обеспечению безопасности дорожного движения</t>
  </si>
  <si>
    <t>Выполнение мероприятий по осуществлению дорожной деятельности в отношении автомобильных дорог местного значения в границах городского округа</t>
  </si>
  <si>
    <t xml:space="preserve"> -</t>
  </si>
  <si>
    <t>от 28.06.2024  № 1400-па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</si>
</sst>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Courier New"/>
    </font>
    <font>
      <sz val="8"/>
      <name val="Courier New"/>
      <family val="3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3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1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/>
    <xf numFmtId="0" fontId="7" fillId="0" borderId="9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0" xfId="0" applyFont="1"/>
    <xf numFmtId="0" fontId="5" fillId="0" borderId="27" xfId="0" applyFont="1" applyBorder="1" applyAlignment="1">
      <alignment vertical="center" wrapText="1"/>
    </xf>
    <xf numFmtId="0" fontId="12" fillId="0" borderId="27" xfId="0" applyFont="1" applyBorder="1"/>
    <xf numFmtId="0" fontId="7" fillId="0" borderId="4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28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4" fontId="7" fillId="3" borderId="8" xfId="0" applyNumberFormat="1" applyFont="1" applyFill="1" applyBorder="1" applyAlignment="1">
      <alignment horizontal="center" vertical="center" wrapText="1"/>
    </xf>
    <xf numFmtId="4" fontId="7" fillId="3" borderId="27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vertical="center" wrapText="1"/>
    </xf>
    <xf numFmtId="49" fontId="7" fillId="3" borderId="15" xfId="0" applyNumberFormat="1" applyFont="1" applyFill="1" applyBorder="1" applyAlignment="1">
      <alignment vertical="center" wrapText="1"/>
    </xf>
    <xf numFmtId="49" fontId="7" fillId="3" borderId="5" xfId="0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4" fontId="7" fillId="2" borderId="33" xfId="0" applyNumberFormat="1" applyFont="1" applyFill="1" applyBorder="1" applyAlignment="1">
      <alignment horizontal="center" vertical="center" wrapText="1"/>
    </xf>
    <xf numFmtId="4" fontId="7" fillId="2" borderId="20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4" fontId="7" fillId="2" borderId="1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49" fontId="7" fillId="0" borderId="11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4" fontId="7" fillId="0" borderId="31" xfId="0" applyNumberFormat="1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6">
    <cellStyle name="Normal" xfId="3" xr:uid="{00000000-0005-0000-0000-000000000000}"/>
    <cellStyle name="Normal 2" xfId="5" xr:uid="{00000000-0005-0000-0000-000001000000}"/>
    <cellStyle name="Обычный" xfId="0" builtinId="0"/>
    <cellStyle name="Обычный 2" xfId="2" xr:uid="{00000000-0005-0000-0000-000003000000}"/>
    <cellStyle name="Обычный 3" xfId="4" xr:uid="{00000000-0005-0000-0000-000004000000}"/>
    <cellStyle name="Обычный 4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topLeftCell="A39" zoomScale="140" zoomScaleNormal="140" zoomScaleSheetLayoutView="150" workbookViewId="0">
      <selection activeCell="A45" sqref="A45:XFD50"/>
    </sheetView>
  </sheetViews>
  <sheetFormatPr defaultColWidth="9.125" defaultRowHeight="11.55" x14ac:dyDescent="0.2"/>
  <cols>
    <col min="1" max="1" width="4.375" style="19" customWidth="1"/>
    <col min="2" max="2" width="26" style="3" customWidth="1"/>
    <col min="3" max="3" width="8.875" style="3" customWidth="1"/>
    <col min="4" max="4" width="13.625" style="27" customWidth="1"/>
    <col min="5" max="5" width="11.25" style="3" bestFit="1" customWidth="1"/>
    <col min="6" max="6" width="10" style="3" customWidth="1"/>
    <col min="7" max="7" width="10.125" style="3" bestFit="1" customWidth="1"/>
    <col min="8" max="10" width="6.75" style="3" customWidth="1"/>
    <col min="11" max="11" width="8" style="3" customWidth="1"/>
    <col min="12" max="14" width="9.875" style="3" bestFit="1" customWidth="1"/>
    <col min="15" max="15" width="17.625" style="3" customWidth="1"/>
    <col min="16" max="16384" width="9.125" style="3"/>
  </cols>
  <sheetData>
    <row r="1" spans="1:16" x14ac:dyDescent="0.2">
      <c r="N1" s="3" t="s">
        <v>42</v>
      </c>
    </row>
    <row r="2" spans="1:16" x14ac:dyDescent="0.2">
      <c r="N2" s="3" t="s">
        <v>43</v>
      </c>
    </row>
    <row r="3" spans="1:16" x14ac:dyDescent="0.2">
      <c r="N3" s="3" t="s">
        <v>44</v>
      </c>
    </row>
    <row r="4" spans="1:16" x14ac:dyDescent="0.2">
      <c r="N4" s="3" t="s">
        <v>66</v>
      </c>
    </row>
    <row r="5" spans="1:16" ht="12.25" thickBot="1" x14ac:dyDescent="0.25">
      <c r="A5" s="97" t="s">
        <v>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2"/>
    </row>
    <row r="6" spans="1:16" ht="47.25" customHeight="1" thickBot="1" x14ac:dyDescent="0.25">
      <c r="A6" s="101" t="s">
        <v>1</v>
      </c>
      <c r="B6" s="98" t="s">
        <v>37</v>
      </c>
      <c r="C6" s="4" t="s">
        <v>2</v>
      </c>
      <c r="D6" s="118" t="s">
        <v>41</v>
      </c>
      <c r="E6" s="98" t="s">
        <v>3</v>
      </c>
      <c r="F6" s="128" t="s">
        <v>55</v>
      </c>
      <c r="G6" s="129"/>
      <c r="H6" s="129"/>
      <c r="I6" s="129"/>
      <c r="J6" s="129"/>
      <c r="K6" s="129"/>
      <c r="L6" s="129"/>
      <c r="M6" s="129"/>
      <c r="N6" s="131"/>
      <c r="O6" s="120" t="s">
        <v>4</v>
      </c>
      <c r="P6" s="2"/>
    </row>
    <row r="7" spans="1:16" ht="15.8" customHeight="1" thickBot="1" x14ac:dyDescent="0.25">
      <c r="A7" s="107"/>
      <c r="B7" s="108"/>
      <c r="C7" s="5"/>
      <c r="D7" s="119"/>
      <c r="E7" s="108"/>
      <c r="F7" s="6" t="s">
        <v>32</v>
      </c>
      <c r="G7" s="128" t="s">
        <v>5</v>
      </c>
      <c r="H7" s="129"/>
      <c r="I7" s="129"/>
      <c r="J7" s="129"/>
      <c r="K7" s="130"/>
      <c r="L7" s="7" t="s">
        <v>6</v>
      </c>
      <c r="M7" s="7" t="s">
        <v>7</v>
      </c>
      <c r="N7" s="7" t="s">
        <v>8</v>
      </c>
      <c r="O7" s="121"/>
      <c r="P7" s="2"/>
    </row>
    <row r="8" spans="1:16" ht="15.8" customHeight="1" thickBot="1" x14ac:dyDescent="0.25">
      <c r="A8" s="8">
        <v>1</v>
      </c>
      <c r="B8" s="7">
        <v>2</v>
      </c>
      <c r="C8" s="9">
        <v>3</v>
      </c>
      <c r="D8" s="1">
        <v>4</v>
      </c>
      <c r="E8" s="7">
        <v>5</v>
      </c>
      <c r="F8" s="7">
        <v>6</v>
      </c>
      <c r="G8" s="128">
        <v>7</v>
      </c>
      <c r="H8" s="129"/>
      <c r="I8" s="129"/>
      <c r="J8" s="129"/>
      <c r="K8" s="130"/>
      <c r="L8" s="7">
        <v>8</v>
      </c>
      <c r="M8" s="7">
        <v>9</v>
      </c>
      <c r="N8" s="7">
        <v>10</v>
      </c>
      <c r="O8" s="7">
        <v>11</v>
      </c>
      <c r="P8" s="2"/>
    </row>
    <row r="9" spans="1:16" ht="12.75" customHeight="1" thickBot="1" x14ac:dyDescent="0.25">
      <c r="A9" s="122" t="s">
        <v>9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  <c r="P9" s="2"/>
    </row>
    <row r="10" spans="1:16" ht="16.5" customHeight="1" thickBot="1" x14ac:dyDescent="0.25">
      <c r="A10" s="101" t="s">
        <v>34</v>
      </c>
      <c r="B10" s="28" t="s">
        <v>10</v>
      </c>
      <c r="C10" s="98" t="s">
        <v>47</v>
      </c>
      <c r="D10" s="24" t="s">
        <v>11</v>
      </c>
      <c r="E10" s="10">
        <v>0</v>
      </c>
      <c r="F10" s="10"/>
      <c r="G10" s="10">
        <v>0</v>
      </c>
      <c r="H10" s="122">
        <v>0</v>
      </c>
      <c r="I10" s="123"/>
      <c r="J10" s="123"/>
      <c r="K10" s="132"/>
      <c r="L10" s="10">
        <v>0</v>
      </c>
      <c r="M10" s="10">
        <v>0</v>
      </c>
      <c r="N10" s="10">
        <v>0</v>
      </c>
      <c r="O10" s="98" t="s">
        <v>12</v>
      </c>
      <c r="P10" s="2"/>
    </row>
    <row r="11" spans="1:16" ht="57.1" customHeight="1" thickBot="1" x14ac:dyDescent="0.25">
      <c r="A11" s="102"/>
      <c r="B11" s="109" t="s">
        <v>48</v>
      </c>
      <c r="C11" s="100"/>
      <c r="D11" s="24" t="s">
        <v>61</v>
      </c>
      <c r="E11" s="7">
        <v>0</v>
      </c>
      <c r="F11" s="7">
        <v>0</v>
      </c>
      <c r="G11" s="7">
        <v>0</v>
      </c>
      <c r="H11" s="128">
        <v>0</v>
      </c>
      <c r="I11" s="129"/>
      <c r="J11" s="129"/>
      <c r="K11" s="130"/>
      <c r="L11" s="7">
        <v>0</v>
      </c>
      <c r="M11" s="7">
        <v>0</v>
      </c>
      <c r="N11" s="7">
        <v>0</v>
      </c>
      <c r="O11" s="100"/>
      <c r="P11" s="2"/>
    </row>
    <row r="12" spans="1:16" ht="64.55" customHeight="1" thickBot="1" x14ac:dyDescent="0.25">
      <c r="A12" s="102"/>
      <c r="B12" s="109"/>
      <c r="C12" s="100"/>
      <c r="D12" s="24" t="s">
        <v>62</v>
      </c>
      <c r="E12" s="7">
        <v>0</v>
      </c>
      <c r="F12" s="7">
        <v>0</v>
      </c>
      <c r="G12" s="7">
        <v>0</v>
      </c>
      <c r="H12" s="128">
        <v>0</v>
      </c>
      <c r="I12" s="129"/>
      <c r="J12" s="129"/>
      <c r="K12" s="130"/>
      <c r="L12" s="7">
        <v>0</v>
      </c>
      <c r="M12" s="7">
        <v>0</v>
      </c>
      <c r="N12" s="7">
        <v>0</v>
      </c>
      <c r="O12" s="100"/>
      <c r="P12" s="2"/>
    </row>
    <row r="13" spans="1:16" ht="31.6" customHeight="1" thickBot="1" x14ac:dyDescent="0.25">
      <c r="A13" s="67"/>
      <c r="B13" s="125" t="s">
        <v>14</v>
      </c>
      <c r="C13" s="81"/>
      <c r="D13" s="75"/>
      <c r="E13" s="46" t="s">
        <v>15</v>
      </c>
      <c r="F13" s="79" t="s">
        <v>32</v>
      </c>
      <c r="G13" s="79" t="s">
        <v>5</v>
      </c>
      <c r="H13" s="54" t="s">
        <v>54</v>
      </c>
      <c r="I13" s="55"/>
      <c r="J13" s="55"/>
      <c r="K13" s="56"/>
      <c r="L13" s="46" t="s">
        <v>6</v>
      </c>
      <c r="M13" s="46" t="s">
        <v>7</v>
      </c>
      <c r="N13" s="46" t="s">
        <v>8</v>
      </c>
      <c r="O13" s="133" t="s">
        <v>12</v>
      </c>
      <c r="P13" s="2"/>
    </row>
    <row r="14" spans="1:16" ht="22.6" customHeight="1" thickBot="1" x14ac:dyDescent="0.25">
      <c r="A14" s="68"/>
      <c r="B14" s="126"/>
      <c r="C14" s="71"/>
      <c r="D14" s="76"/>
      <c r="E14" s="78"/>
      <c r="F14" s="83"/>
      <c r="G14" s="83"/>
      <c r="H14" s="35" t="s">
        <v>50</v>
      </c>
      <c r="I14" s="35" t="s">
        <v>51</v>
      </c>
      <c r="J14" s="35" t="s">
        <v>52</v>
      </c>
      <c r="K14" s="35" t="s">
        <v>53</v>
      </c>
      <c r="L14" s="78"/>
      <c r="M14" s="78"/>
      <c r="N14" s="78"/>
      <c r="O14" s="47"/>
      <c r="P14" s="2"/>
    </row>
    <row r="15" spans="1:16" ht="31.6" customHeight="1" thickBot="1" x14ac:dyDescent="0.25">
      <c r="A15" s="69"/>
      <c r="B15" s="127"/>
      <c r="C15" s="82"/>
      <c r="D15" s="77"/>
      <c r="E15" s="34" t="s">
        <v>16</v>
      </c>
      <c r="F15" s="34" t="s">
        <v>33</v>
      </c>
      <c r="G15" s="34" t="s">
        <v>16</v>
      </c>
      <c r="H15" s="34"/>
      <c r="I15" s="34"/>
      <c r="J15" s="34"/>
      <c r="K15" s="34"/>
      <c r="L15" s="34" t="s">
        <v>16</v>
      </c>
      <c r="M15" s="34" t="s">
        <v>16</v>
      </c>
      <c r="N15" s="34" t="s">
        <v>16</v>
      </c>
      <c r="O15" s="78"/>
      <c r="P15" s="2"/>
    </row>
    <row r="16" spans="1:16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4"/>
      <c r="P16" s="111"/>
    </row>
    <row r="17" spans="1:16" ht="23.95" customHeight="1" thickBot="1" x14ac:dyDescent="0.25">
      <c r="A17" s="115" t="s">
        <v>17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11"/>
    </row>
    <row r="18" spans="1:16" ht="15.8" customHeight="1" thickBot="1" x14ac:dyDescent="0.25">
      <c r="A18" s="57" t="s">
        <v>56</v>
      </c>
      <c r="B18" s="28" t="s">
        <v>18</v>
      </c>
      <c r="C18" s="12" t="s">
        <v>47</v>
      </c>
      <c r="D18" s="25" t="s">
        <v>11</v>
      </c>
      <c r="E18" s="13">
        <f>E19+E20</f>
        <v>1260739.112</v>
      </c>
      <c r="F18" s="13">
        <f>F19+F20</f>
        <v>224800.55000000002</v>
      </c>
      <c r="G18" s="90">
        <f>G19+G20</f>
        <v>286245.43199999997</v>
      </c>
      <c r="H18" s="91"/>
      <c r="I18" s="91"/>
      <c r="J18" s="91"/>
      <c r="K18" s="92"/>
      <c r="L18" s="13">
        <f t="shared" ref="L18:N18" si="0">L19+L20</f>
        <v>239403.37</v>
      </c>
      <c r="M18" s="13">
        <f t="shared" si="0"/>
        <v>255144.88</v>
      </c>
      <c r="N18" s="13">
        <f t="shared" si="0"/>
        <v>255144.88</v>
      </c>
      <c r="O18" s="103" t="s">
        <v>12</v>
      </c>
      <c r="P18" s="2"/>
    </row>
    <row r="19" spans="1:16" ht="41.3" customHeight="1" thickBot="1" x14ac:dyDescent="0.25">
      <c r="A19" s="102"/>
      <c r="B19" s="109" t="s">
        <v>19</v>
      </c>
      <c r="C19" s="11"/>
      <c r="D19" s="24" t="s">
        <v>61</v>
      </c>
      <c r="E19" s="14">
        <f>F19+G19+L19+M19+N19</f>
        <v>58380</v>
      </c>
      <c r="F19" s="14">
        <f>F22</f>
        <v>58380</v>
      </c>
      <c r="G19" s="64">
        <f>G22</f>
        <v>0</v>
      </c>
      <c r="H19" s="65"/>
      <c r="I19" s="65"/>
      <c r="J19" s="65"/>
      <c r="K19" s="66"/>
      <c r="L19" s="14">
        <f>L22</f>
        <v>0</v>
      </c>
      <c r="M19" s="14">
        <f t="shared" ref="M19:N19" si="1">M22</f>
        <v>0</v>
      </c>
      <c r="N19" s="14">
        <f t="shared" si="1"/>
        <v>0</v>
      </c>
      <c r="O19" s="100"/>
      <c r="P19" s="2"/>
    </row>
    <row r="20" spans="1:16" ht="33.299999999999997" thickBot="1" x14ac:dyDescent="0.25">
      <c r="A20" s="102"/>
      <c r="B20" s="109"/>
      <c r="C20" s="11"/>
      <c r="D20" s="24" t="s">
        <v>62</v>
      </c>
      <c r="E20" s="14">
        <f>F20+G20+L20+M20+N20</f>
        <v>1202359.112</v>
      </c>
      <c r="F20" s="14">
        <f>F23+F29+F34+F39</f>
        <v>166420.55000000002</v>
      </c>
      <c r="G20" s="64">
        <f>G21+G33+G38</f>
        <v>286245.43199999997</v>
      </c>
      <c r="H20" s="65"/>
      <c r="I20" s="65"/>
      <c r="J20" s="65"/>
      <c r="K20" s="66"/>
      <c r="L20" s="14">
        <f>L23+L34+L39</f>
        <v>239403.37</v>
      </c>
      <c r="M20" s="14">
        <f>M23+M34+M39</f>
        <v>255144.88</v>
      </c>
      <c r="N20" s="14">
        <f>N23+N34+N39</f>
        <v>255144.88</v>
      </c>
      <c r="O20" s="100"/>
      <c r="P20" s="2"/>
    </row>
    <row r="21" spans="1:16" ht="15.8" customHeight="1" thickBot="1" x14ac:dyDescent="0.25">
      <c r="A21" s="57" t="s">
        <v>35</v>
      </c>
      <c r="B21" s="28" t="s">
        <v>20</v>
      </c>
      <c r="C21" s="59" t="s">
        <v>47</v>
      </c>
      <c r="D21" s="24" t="s">
        <v>11</v>
      </c>
      <c r="E21" s="13">
        <f>E22+E23</f>
        <v>603207</v>
      </c>
      <c r="F21" s="13">
        <f>F22+F23</f>
        <v>73900</v>
      </c>
      <c r="G21" s="90">
        <f>G22+G23</f>
        <v>98359</v>
      </c>
      <c r="H21" s="91"/>
      <c r="I21" s="91"/>
      <c r="J21" s="91"/>
      <c r="K21" s="92"/>
      <c r="L21" s="13">
        <f>L22+L23</f>
        <v>139696</v>
      </c>
      <c r="M21" s="13">
        <f>M22+M23</f>
        <v>145626</v>
      </c>
      <c r="N21" s="13">
        <f>N22+N23</f>
        <v>145626</v>
      </c>
      <c r="O21" s="103" t="s">
        <v>12</v>
      </c>
      <c r="P21" s="2"/>
    </row>
    <row r="22" spans="1:16" ht="41.95" customHeight="1" thickBot="1" x14ac:dyDescent="0.25">
      <c r="A22" s="102"/>
      <c r="B22" s="109" t="s">
        <v>57</v>
      </c>
      <c r="C22" s="60"/>
      <c r="D22" s="24" t="s">
        <v>61</v>
      </c>
      <c r="E22" s="14">
        <f>F22+G22+L22+M22+N22</f>
        <v>58380</v>
      </c>
      <c r="F22" s="14">
        <v>58380</v>
      </c>
      <c r="G22" s="64">
        <v>0</v>
      </c>
      <c r="H22" s="65"/>
      <c r="I22" s="65"/>
      <c r="J22" s="65"/>
      <c r="K22" s="66"/>
      <c r="L22" s="14">
        <v>0</v>
      </c>
      <c r="M22" s="14">
        <v>0</v>
      </c>
      <c r="N22" s="14">
        <v>0</v>
      </c>
      <c r="O22" s="100"/>
      <c r="P22" s="2"/>
    </row>
    <row r="23" spans="1:16" ht="34.5" customHeight="1" thickBot="1" x14ac:dyDescent="0.25">
      <c r="A23" s="102"/>
      <c r="B23" s="109"/>
      <c r="C23" s="60"/>
      <c r="D23" s="24" t="s">
        <v>62</v>
      </c>
      <c r="E23" s="32">
        <f>F23+G23+L23+M23+N23</f>
        <v>544827</v>
      </c>
      <c r="F23" s="33">
        <v>15520</v>
      </c>
      <c r="G23" s="104">
        <v>98359</v>
      </c>
      <c r="H23" s="65"/>
      <c r="I23" s="65"/>
      <c r="J23" s="65"/>
      <c r="K23" s="66"/>
      <c r="L23" s="32">
        <v>139696</v>
      </c>
      <c r="M23" s="32">
        <v>145626</v>
      </c>
      <c r="N23" s="32">
        <v>145626</v>
      </c>
      <c r="O23" s="100"/>
      <c r="P23" s="2"/>
    </row>
    <row r="24" spans="1:16" ht="19.55" customHeight="1" thickBot="1" x14ac:dyDescent="0.25">
      <c r="A24" s="67"/>
      <c r="B24" s="70" t="s">
        <v>38</v>
      </c>
      <c r="C24" s="72"/>
      <c r="D24" s="75"/>
      <c r="E24" s="46" t="s">
        <v>15</v>
      </c>
      <c r="F24" s="79" t="s">
        <v>32</v>
      </c>
      <c r="G24" s="79" t="s">
        <v>5</v>
      </c>
      <c r="H24" s="54" t="s">
        <v>54</v>
      </c>
      <c r="I24" s="55"/>
      <c r="J24" s="55"/>
      <c r="K24" s="56"/>
      <c r="L24" s="46" t="s">
        <v>6</v>
      </c>
      <c r="M24" s="46" t="s">
        <v>7</v>
      </c>
      <c r="N24" s="46" t="s">
        <v>8</v>
      </c>
      <c r="O24" s="81" t="s">
        <v>12</v>
      </c>
      <c r="P24" s="2"/>
    </row>
    <row r="25" spans="1:16" ht="21.75" customHeight="1" thickBot="1" x14ac:dyDescent="0.25">
      <c r="A25" s="68"/>
      <c r="B25" s="71"/>
      <c r="C25" s="73"/>
      <c r="D25" s="76"/>
      <c r="E25" s="78"/>
      <c r="F25" s="80"/>
      <c r="G25" s="80"/>
      <c r="H25" s="35" t="s">
        <v>50</v>
      </c>
      <c r="I25" s="35" t="s">
        <v>51</v>
      </c>
      <c r="J25" s="35" t="s">
        <v>52</v>
      </c>
      <c r="K25" s="35" t="s">
        <v>53</v>
      </c>
      <c r="L25" s="48"/>
      <c r="M25" s="48"/>
      <c r="N25" s="48"/>
      <c r="O25" s="71"/>
      <c r="P25" s="2"/>
    </row>
    <row r="26" spans="1:16" ht="28.55" customHeight="1" thickBot="1" x14ac:dyDescent="0.25">
      <c r="A26" s="69"/>
      <c r="B26" s="71"/>
      <c r="C26" s="74"/>
      <c r="D26" s="77"/>
      <c r="E26" s="36">
        <f>F26+G26+L26+M26+N26</f>
        <v>324066.2</v>
      </c>
      <c r="F26" s="36">
        <v>59581.7</v>
      </c>
      <c r="G26" s="36">
        <v>67984.5</v>
      </c>
      <c r="H26" s="36"/>
      <c r="I26" s="36"/>
      <c r="J26" s="36"/>
      <c r="K26" s="36">
        <v>67984.5</v>
      </c>
      <c r="L26" s="36">
        <v>65500</v>
      </c>
      <c r="M26" s="36">
        <v>65500</v>
      </c>
      <c r="N26" s="36">
        <v>65500</v>
      </c>
      <c r="O26" s="82"/>
      <c r="P26" s="2"/>
    </row>
    <row r="27" spans="1:16" ht="14.3" customHeight="1" thickBot="1" x14ac:dyDescent="0.25">
      <c r="A27" s="57" t="s">
        <v>58</v>
      </c>
      <c r="B27" s="29" t="s">
        <v>49</v>
      </c>
      <c r="C27" s="59">
        <v>2023</v>
      </c>
      <c r="D27" s="24" t="s">
        <v>11</v>
      </c>
      <c r="E27" s="13">
        <f>E28+E29</f>
        <v>32.68</v>
      </c>
      <c r="F27" s="13">
        <f>F29</f>
        <v>32.68</v>
      </c>
      <c r="G27" s="13">
        <f>G28</f>
        <v>0</v>
      </c>
      <c r="H27" s="13"/>
      <c r="I27" s="13"/>
      <c r="J27" s="13"/>
      <c r="K27" s="13"/>
      <c r="L27" s="13">
        <f t="shared" ref="L27:N27" si="2">L28</f>
        <v>0</v>
      </c>
      <c r="M27" s="13">
        <f t="shared" si="2"/>
        <v>0</v>
      </c>
      <c r="N27" s="13">
        <f t="shared" si="2"/>
        <v>0</v>
      </c>
      <c r="O27" s="103" t="s">
        <v>12</v>
      </c>
      <c r="P27" s="2"/>
    </row>
    <row r="28" spans="1:16" ht="41.3" customHeight="1" thickBot="1" x14ac:dyDescent="0.25">
      <c r="A28" s="102"/>
      <c r="B28" s="109" t="s">
        <v>59</v>
      </c>
      <c r="C28" s="60"/>
      <c r="D28" s="24" t="s">
        <v>61</v>
      </c>
      <c r="E28" s="14">
        <v>0</v>
      </c>
      <c r="F28" s="14">
        <v>0</v>
      </c>
      <c r="G28" s="64">
        <v>0</v>
      </c>
      <c r="H28" s="65"/>
      <c r="I28" s="65"/>
      <c r="J28" s="65"/>
      <c r="K28" s="66"/>
      <c r="L28" s="14">
        <v>0</v>
      </c>
      <c r="M28" s="14">
        <v>0</v>
      </c>
      <c r="N28" s="14">
        <v>0</v>
      </c>
      <c r="O28" s="100"/>
      <c r="P28" s="2"/>
    </row>
    <row r="29" spans="1:16" ht="32.299999999999997" customHeight="1" thickBot="1" x14ac:dyDescent="0.25">
      <c r="A29" s="107"/>
      <c r="B29" s="110"/>
      <c r="C29" s="60"/>
      <c r="D29" s="24" t="s">
        <v>62</v>
      </c>
      <c r="E29" s="7">
        <f>F29</f>
        <v>32.68</v>
      </c>
      <c r="F29" s="7">
        <v>32.68</v>
      </c>
      <c r="G29" s="64">
        <v>0</v>
      </c>
      <c r="H29" s="65"/>
      <c r="I29" s="65"/>
      <c r="J29" s="65"/>
      <c r="K29" s="66"/>
      <c r="L29" s="14">
        <v>0</v>
      </c>
      <c r="M29" s="14">
        <v>0</v>
      </c>
      <c r="N29" s="14">
        <v>0</v>
      </c>
      <c r="O29" s="108"/>
      <c r="P29" s="2"/>
    </row>
    <row r="30" spans="1:16" ht="24.8" customHeight="1" thickBot="1" x14ac:dyDescent="0.25">
      <c r="A30" s="67"/>
      <c r="B30" s="81" t="s">
        <v>39</v>
      </c>
      <c r="C30" s="72"/>
      <c r="D30" s="75"/>
      <c r="E30" s="46" t="s">
        <v>15</v>
      </c>
      <c r="F30" s="88" t="s">
        <v>32</v>
      </c>
      <c r="G30" s="52" t="s">
        <v>5</v>
      </c>
      <c r="H30" s="54" t="s">
        <v>54</v>
      </c>
      <c r="I30" s="55"/>
      <c r="J30" s="55"/>
      <c r="K30" s="56"/>
      <c r="L30" s="46" t="s">
        <v>6</v>
      </c>
      <c r="M30" s="46" t="s">
        <v>7</v>
      </c>
      <c r="N30" s="46" t="s">
        <v>8</v>
      </c>
      <c r="O30" s="81" t="s">
        <v>12</v>
      </c>
      <c r="P30" s="2"/>
    </row>
    <row r="31" spans="1:16" ht="20.25" customHeight="1" thickBot="1" x14ac:dyDescent="0.25">
      <c r="A31" s="68"/>
      <c r="B31" s="71"/>
      <c r="C31" s="73"/>
      <c r="D31" s="76"/>
      <c r="E31" s="48"/>
      <c r="F31" s="89"/>
      <c r="G31" s="96"/>
      <c r="H31" s="35" t="s">
        <v>50</v>
      </c>
      <c r="I31" s="35" t="s">
        <v>51</v>
      </c>
      <c r="J31" s="35" t="s">
        <v>52</v>
      </c>
      <c r="K31" s="35" t="s">
        <v>53</v>
      </c>
      <c r="L31" s="78"/>
      <c r="M31" s="78"/>
      <c r="N31" s="78"/>
      <c r="O31" s="71"/>
      <c r="P31" s="2"/>
    </row>
    <row r="32" spans="1:16" ht="24.8" customHeight="1" thickBot="1" x14ac:dyDescent="0.25">
      <c r="A32" s="69"/>
      <c r="B32" s="71"/>
      <c r="C32" s="74"/>
      <c r="D32" s="76"/>
      <c r="E32" s="36" t="s">
        <v>65</v>
      </c>
      <c r="F32" s="36" t="s">
        <v>65</v>
      </c>
      <c r="G32" s="36" t="s">
        <v>65</v>
      </c>
      <c r="H32" s="36"/>
      <c r="I32" s="36"/>
      <c r="J32" s="36"/>
      <c r="K32" s="36" t="s">
        <v>65</v>
      </c>
      <c r="L32" s="36" t="s">
        <v>65</v>
      </c>
      <c r="M32" s="36" t="s">
        <v>65</v>
      </c>
      <c r="N32" s="36" t="s">
        <v>65</v>
      </c>
      <c r="O32" s="82"/>
      <c r="P32" s="2"/>
    </row>
    <row r="33" spans="1:27" ht="13.6" customHeight="1" thickBot="1" x14ac:dyDescent="0.25">
      <c r="A33" s="101" t="s">
        <v>36</v>
      </c>
      <c r="B33" s="28" t="s">
        <v>21</v>
      </c>
      <c r="C33" s="59" t="s">
        <v>47</v>
      </c>
      <c r="D33" s="25" t="s">
        <v>11</v>
      </c>
      <c r="E33" s="41">
        <f>E34</f>
        <v>595253.14</v>
      </c>
      <c r="F33" s="41">
        <f>F34</f>
        <v>130053.3</v>
      </c>
      <c r="G33" s="87">
        <f>G34</f>
        <v>171454.71</v>
      </c>
      <c r="H33" s="87"/>
      <c r="I33" s="87"/>
      <c r="J33" s="87"/>
      <c r="K33" s="87"/>
      <c r="L33" s="41">
        <f t="shared" ref="L33:N33" si="3">L34</f>
        <v>94707.37</v>
      </c>
      <c r="M33" s="41">
        <f t="shared" si="3"/>
        <v>99518.88</v>
      </c>
      <c r="N33" s="41">
        <f t="shared" si="3"/>
        <v>99518.88</v>
      </c>
      <c r="O33" s="98" t="s">
        <v>12</v>
      </c>
      <c r="P33" s="2"/>
    </row>
    <row r="34" spans="1:27" ht="44.35" customHeight="1" thickBot="1" x14ac:dyDescent="0.25">
      <c r="A34" s="102"/>
      <c r="B34" s="37" t="s">
        <v>22</v>
      </c>
      <c r="C34" s="60"/>
      <c r="D34" s="24" t="s">
        <v>62</v>
      </c>
      <c r="E34" s="16">
        <f>G34+L34+M34+N34+F34</f>
        <v>595253.14</v>
      </c>
      <c r="F34" s="31">
        <v>130053.3</v>
      </c>
      <c r="G34" s="84">
        <f>151544.61+1500+5000+2795+5000+5615.1</f>
        <v>171454.71</v>
      </c>
      <c r="H34" s="85"/>
      <c r="I34" s="85"/>
      <c r="J34" s="85"/>
      <c r="K34" s="86"/>
      <c r="L34" s="16">
        <f>85411.37+1500+5000+2796</f>
        <v>94707.37</v>
      </c>
      <c r="M34" s="16">
        <f>90222.88+1500+5000+2796</f>
        <v>99518.88</v>
      </c>
      <c r="N34" s="16">
        <v>99518.88</v>
      </c>
      <c r="O34" s="100"/>
      <c r="P34" s="2"/>
    </row>
    <row r="35" spans="1:27" ht="24.8" customHeight="1" thickBot="1" x14ac:dyDescent="0.25">
      <c r="A35" s="67"/>
      <c r="B35" s="105" t="s">
        <v>64</v>
      </c>
      <c r="C35" s="72"/>
      <c r="D35" s="75"/>
      <c r="E35" s="46" t="s">
        <v>15</v>
      </c>
      <c r="F35" s="88" t="s">
        <v>32</v>
      </c>
      <c r="G35" s="52" t="s">
        <v>5</v>
      </c>
      <c r="H35" s="54" t="s">
        <v>54</v>
      </c>
      <c r="I35" s="55"/>
      <c r="J35" s="55"/>
      <c r="K35" s="56"/>
      <c r="L35" s="46" t="s">
        <v>6</v>
      </c>
      <c r="M35" s="46" t="s">
        <v>7</v>
      </c>
      <c r="N35" s="46" t="s">
        <v>8</v>
      </c>
      <c r="O35" s="81" t="s">
        <v>12</v>
      </c>
      <c r="P35" s="2"/>
    </row>
    <row r="36" spans="1:27" ht="20.25" customHeight="1" thickBot="1" x14ac:dyDescent="0.25">
      <c r="A36" s="68"/>
      <c r="B36" s="106"/>
      <c r="C36" s="73"/>
      <c r="D36" s="76"/>
      <c r="E36" s="48"/>
      <c r="F36" s="89"/>
      <c r="G36" s="96"/>
      <c r="H36" s="35" t="s">
        <v>50</v>
      </c>
      <c r="I36" s="35" t="s">
        <v>51</v>
      </c>
      <c r="J36" s="35" t="s">
        <v>52</v>
      </c>
      <c r="K36" s="35" t="s">
        <v>53</v>
      </c>
      <c r="L36" s="78"/>
      <c r="M36" s="78"/>
      <c r="N36" s="78"/>
      <c r="O36" s="71"/>
      <c r="P36" s="2"/>
    </row>
    <row r="37" spans="1:27" ht="24.8" customHeight="1" thickBot="1" x14ac:dyDescent="0.25">
      <c r="A37" s="69"/>
      <c r="B37" s="106"/>
      <c r="C37" s="74"/>
      <c r="D37" s="77"/>
      <c r="E37" s="36">
        <f>F37+G37+L37+M37+N37</f>
        <v>595253.14</v>
      </c>
      <c r="F37" s="36">
        <v>130053.3</v>
      </c>
      <c r="G37" s="36">
        <f>G34</f>
        <v>171454.71</v>
      </c>
      <c r="H37" s="36"/>
      <c r="I37" s="36"/>
      <c r="J37" s="36"/>
      <c r="K37" s="36"/>
      <c r="L37" s="36">
        <f>L34</f>
        <v>94707.37</v>
      </c>
      <c r="M37" s="36">
        <f t="shared" ref="M37:N37" si="4">M34</f>
        <v>99518.88</v>
      </c>
      <c r="N37" s="36">
        <f t="shared" si="4"/>
        <v>99518.88</v>
      </c>
      <c r="O37" s="82"/>
      <c r="P37" s="2"/>
    </row>
    <row r="38" spans="1:27" ht="15.8" customHeight="1" thickBot="1" x14ac:dyDescent="0.25">
      <c r="A38" s="57" t="s">
        <v>60</v>
      </c>
      <c r="B38" s="28" t="s">
        <v>23</v>
      </c>
      <c r="C38" s="59" t="s">
        <v>47</v>
      </c>
      <c r="D38" s="26" t="s">
        <v>11</v>
      </c>
      <c r="E38" s="17">
        <f>E39</f>
        <v>62246.292000000001</v>
      </c>
      <c r="F38" s="17">
        <f>F39</f>
        <v>20814.57</v>
      </c>
      <c r="G38" s="90">
        <f>G39</f>
        <v>16431.722000000002</v>
      </c>
      <c r="H38" s="91"/>
      <c r="I38" s="91"/>
      <c r="J38" s="91"/>
      <c r="K38" s="92"/>
      <c r="L38" s="17">
        <f t="shared" ref="L38:N38" si="5">L39</f>
        <v>5000</v>
      </c>
      <c r="M38" s="17">
        <f t="shared" si="5"/>
        <v>10000</v>
      </c>
      <c r="N38" s="17">
        <f t="shared" si="5"/>
        <v>10000</v>
      </c>
      <c r="O38" s="98" t="s">
        <v>12</v>
      </c>
      <c r="P38" s="2"/>
    </row>
    <row r="39" spans="1:27" ht="38.25" customHeight="1" thickBot="1" x14ac:dyDescent="0.25">
      <c r="A39" s="58"/>
      <c r="B39" s="30" t="s">
        <v>24</v>
      </c>
      <c r="C39" s="60"/>
      <c r="D39" s="24" t="s">
        <v>62</v>
      </c>
      <c r="E39" s="18">
        <f>G39+L39+M39+N39+F39</f>
        <v>62246.292000000001</v>
      </c>
      <c r="F39" s="14">
        <v>20814.57</v>
      </c>
      <c r="G39" s="93">
        <f>14602+16000-11556.2-1198.978+4200-5615.1</f>
        <v>16431.722000000002</v>
      </c>
      <c r="H39" s="94"/>
      <c r="I39" s="94"/>
      <c r="J39" s="94"/>
      <c r="K39" s="95"/>
      <c r="L39" s="15">
        <v>5000</v>
      </c>
      <c r="M39" s="15">
        <v>10000</v>
      </c>
      <c r="N39" s="15">
        <v>10000</v>
      </c>
      <c r="O39" s="99"/>
      <c r="P39" s="2"/>
    </row>
    <row r="40" spans="1:27" ht="13.6" customHeight="1" thickBot="1" x14ac:dyDescent="0.25">
      <c r="A40" s="43"/>
      <c r="B40" s="61" t="s">
        <v>63</v>
      </c>
      <c r="C40" s="46"/>
      <c r="D40" s="49"/>
      <c r="E40" s="79" t="s">
        <v>15</v>
      </c>
      <c r="F40" s="88" t="s">
        <v>32</v>
      </c>
      <c r="G40" s="52" t="s">
        <v>5</v>
      </c>
      <c r="H40" s="54" t="s">
        <v>54</v>
      </c>
      <c r="I40" s="55"/>
      <c r="J40" s="55"/>
      <c r="K40" s="56"/>
      <c r="L40" s="46" t="s">
        <v>6</v>
      </c>
      <c r="M40" s="46" t="s">
        <v>7</v>
      </c>
      <c r="N40" s="46" t="s">
        <v>8</v>
      </c>
      <c r="O40" s="46" t="s">
        <v>12</v>
      </c>
      <c r="P40" s="2"/>
    </row>
    <row r="41" spans="1:27" ht="21.1" customHeight="1" thickBot="1" x14ac:dyDescent="0.25">
      <c r="A41" s="44"/>
      <c r="B41" s="62"/>
      <c r="C41" s="47"/>
      <c r="D41" s="50"/>
      <c r="E41" s="80"/>
      <c r="F41" s="89"/>
      <c r="G41" s="53"/>
      <c r="H41" s="35" t="s">
        <v>50</v>
      </c>
      <c r="I41" s="35" t="s">
        <v>51</v>
      </c>
      <c r="J41" s="35" t="s">
        <v>52</v>
      </c>
      <c r="K41" s="35" t="s">
        <v>53</v>
      </c>
      <c r="L41" s="47"/>
      <c r="M41" s="47"/>
      <c r="N41" s="47"/>
      <c r="O41" s="47"/>
      <c r="P41" s="2"/>
    </row>
    <row r="42" spans="1:27" ht="21.1" customHeight="1" thickBot="1" x14ac:dyDescent="0.25">
      <c r="A42" s="45"/>
      <c r="B42" s="63"/>
      <c r="C42" s="48"/>
      <c r="D42" s="51"/>
      <c r="E42" s="39">
        <f>F42+G42+L42+M42+N42</f>
        <v>62246.292000000001</v>
      </c>
      <c r="F42" s="38">
        <f>F39</f>
        <v>20814.57</v>
      </c>
      <c r="G42" s="39">
        <f>G39</f>
        <v>16431.722000000002</v>
      </c>
      <c r="H42" s="40"/>
      <c r="I42" s="40"/>
      <c r="J42" s="40"/>
      <c r="K42" s="40"/>
      <c r="L42" s="39">
        <v>5000</v>
      </c>
      <c r="M42" s="39">
        <v>10000</v>
      </c>
      <c r="N42" s="39">
        <v>10000</v>
      </c>
      <c r="O42" s="48"/>
      <c r="P42" s="2"/>
    </row>
    <row r="45" spans="1:27" ht="38.049999999999997" hidden="1" thickBot="1" x14ac:dyDescent="0.25">
      <c r="B45" s="6" t="s">
        <v>40</v>
      </c>
      <c r="C45" s="20"/>
      <c r="E45" s="6" t="s">
        <v>15</v>
      </c>
      <c r="F45" s="20" t="s">
        <v>25</v>
      </c>
      <c r="G45" s="20" t="s">
        <v>26</v>
      </c>
      <c r="H45" s="20"/>
      <c r="I45" s="20"/>
      <c r="J45" s="20"/>
      <c r="K45" s="20"/>
      <c r="L45" s="20" t="s">
        <v>27</v>
      </c>
      <c r="M45" s="20" t="s">
        <v>28</v>
      </c>
      <c r="N45" s="20" t="s">
        <v>29</v>
      </c>
      <c r="AA45" s="21"/>
    </row>
    <row r="46" spans="1:27" ht="23.8" hidden="1" thickBot="1" x14ac:dyDescent="0.25">
      <c r="B46" s="22" t="s">
        <v>45</v>
      </c>
      <c r="C46" s="7"/>
      <c r="E46" s="23">
        <f>F46+G46+L46+M46+N46</f>
        <v>58380</v>
      </c>
      <c r="F46" s="14">
        <f>F19</f>
        <v>58380</v>
      </c>
      <c r="G46" s="14">
        <f>G19</f>
        <v>0</v>
      </c>
      <c r="H46" s="14"/>
      <c r="I46" s="14"/>
      <c r="J46" s="14"/>
      <c r="K46" s="14"/>
      <c r="L46" s="14">
        <f>L19</f>
        <v>0</v>
      </c>
      <c r="M46" s="14">
        <f>M19</f>
        <v>0</v>
      </c>
      <c r="N46" s="14">
        <f>N19</f>
        <v>0</v>
      </c>
    </row>
    <row r="47" spans="1:27" ht="12.25" hidden="1" thickBot="1" x14ac:dyDescent="0.25">
      <c r="B47" s="22" t="s">
        <v>30</v>
      </c>
      <c r="C47" s="7"/>
      <c r="E47" s="23">
        <f>F47+G47+L47+M47+N47</f>
        <v>0</v>
      </c>
      <c r="F47" s="14">
        <v>0</v>
      </c>
      <c r="G47" s="14">
        <v>0</v>
      </c>
      <c r="H47" s="14"/>
      <c r="I47" s="14"/>
      <c r="J47" s="14"/>
      <c r="K47" s="14"/>
      <c r="L47" s="14">
        <v>0</v>
      </c>
      <c r="M47" s="14">
        <v>0</v>
      </c>
      <c r="N47" s="14">
        <v>0</v>
      </c>
    </row>
    <row r="48" spans="1:27" ht="23.8" hidden="1" thickBot="1" x14ac:dyDescent="0.25">
      <c r="B48" s="22" t="s">
        <v>46</v>
      </c>
      <c r="C48" s="7"/>
      <c r="E48" s="23">
        <f>F48+G48+L48+M48+N48</f>
        <v>1202359.112</v>
      </c>
      <c r="F48" s="14">
        <f>F20</f>
        <v>166420.55000000002</v>
      </c>
      <c r="G48" s="14">
        <f>G20</f>
        <v>286245.43199999997</v>
      </c>
      <c r="H48" s="14"/>
      <c r="I48" s="14"/>
      <c r="J48" s="14"/>
      <c r="K48" s="14"/>
      <c r="L48" s="14">
        <f>L20</f>
        <v>239403.37</v>
      </c>
      <c r="M48" s="14">
        <f>M20</f>
        <v>255144.88</v>
      </c>
      <c r="N48" s="14">
        <f>N20</f>
        <v>255144.88</v>
      </c>
    </row>
    <row r="49" spans="2:14" ht="22.6" hidden="1" customHeight="1" thickBot="1" x14ac:dyDescent="0.25">
      <c r="B49" s="22" t="s">
        <v>13</v>
      </c>
      <c r="C49" s="7"/>
      <c r="E49" s="23">
        <v>0</v>
      </c>
      <c r="F49" s="14">
        <v>0</v>
      </c>
      <c r="G49" s="14">
        <v>0</v>
      </c>
      <c r="H49" s="14"/>
      <c r="I49" s="14"/>
      <c r="J49" s="14"/>
      <c r="K49" s="14"/>
      <c r="L49" s="14">
        <v>0</v>
      </c>
      <c r="M49" s="14">
        <v>0</v>
      </c>
      <c r="N49" s="14">
        <v>0</v>
      </c>
    </row>
    <row r="50" spans="2:14" ht="12.25" hidden="1" thickBot="1" x14ac:dyDescent="0.25">
      <c r="B50" s="22" t="s">
        <v>31</v>
      </c>
      <c r="C50" s="7"/>
      <c r="E50" s="23">
        <f>F50+G50+L50+M50+N50</f>
        <v>1260739.112</v>
      </c>
      <c r="F50" s="14">
        <f>SUM(F46:F49)</f>
        <v>224800.55000000002</v>
      </c>
      <c r="G50" s="14">
        <f t="shared" ref="G50:N50" si="6">SUM(G46:G49)</f>
        <v>286245.43199999997</v>
      </c>
      <c r="H50" s="14"/>
      <c r="I50" s="14"/>
      <c r="J50" s="14"/>
      <c r="K50" s="14"/>
      <c r="L50" s="14">
        <f t="shared" si="6"/>
        <v>239403.37</v>
      </c>
      <c r="M50" s="14">
        <f t="shared" si="6"/>
        <v>255144.88</v>
      </c>
      <c r="N50" s="14">
        <f t="shared" si="6"/>
        <v>255144.88</v>
      </c>
    </row>
    <row r="59" spans="2:14" x14ac:dyDescent="0.2">
      <c r="B59" s="42"/>
    </row>
  </sheetData>
  <mergeCells count="109">
    <mergeCell ref="B11:B12"/>
    <mergeCell ref="F13:F14"/>
    <mergeCell ref="A6:A7"/>
    <mergeCell ref="B6:B7"/>
    <mergeCell ref="D6:D7"/>
    <mergeCell ref="E6:E7"/>
    <mergeCell ref="O6:O7"/>
    <mergeCell ref="A9:O9"/>
    <mergeCell ref="A10:A12"/>
    <mergeCell ref="C10:C12"/>
    <mergeCell ref="O10:O12"/>
    <mergeCell ref="A13:A15"/>
    <mergeCell ref="B13:B15"/>
    <mergeCell ref="C13:C15"/>
    <mergeCell ref="G7:K7"/>
    <mergeCell ref="G8:K8"/>
    <mergeCell ref="F6:N6"/>
    <mergeCell ref="H10:K10"/>
    <mergeCell ref="H11:K11"/>
    <mergeCell ref="H12:K12"/>
    <mergeCell ref="O13:O15"/>
    <mergeCell ref="L24:L25"/>
    <mergeCell ref="M24:M25"/>
    <mergeCell ref="N24:N25"/>
    <mergeCell ref="P16:P17"/>
    <mergeCell ref="A16:O16"/>
    <mergeCell ref="A17:O17"/>
    <mergeCell ref="A18:A20"/>
    <mergeCell ref="O18:O20"/>
    <mergeCell ref="B19:B20"/>
    <mergeCell ref="B22:B23"/>
    <mergeCell ref="G21:K21"/>
    <mergeCell ref="G18:K18"/>
    <mergeCell ref="O27:O29"/>
    <mergeCell ref="M30:M31"/>
    <mergeCell ref="N30:N31"/>
    <mergeCell ref="O30:O32"/>
    <mergeCell ref="A30:A32"/>
    <mergeCell ref="B30:B32"/>
    <mergeCell ref="C30:C32"/>
    <mergeCell ref="D30:D32"/>
    <mergeCell ref="E30:E31"/>
    <mergeCell ref="B28:B29"/>
    <mergeCell ref="A5:O5"/>
    <mergeCell ref="O38:O39"/>
    <mergeCell ref="O33:O34"/>
    <mergeCell ref="A33:A34"/>
    <mergeCell ref="C33:C34"/>
    <mergeCell ref="F30:F31"/>
    <mergeCell ref="G30:G31"/>
    <mergeCell ref="F24:F25"/>
    <mergeCell ref="A21:A23"/>
    <mergeCell ref="C21:C23"/>
    <mergeCell ref="O21:O23"/>
    <mergeCell ref="D35:D37"/>
    <mergeCell ref="E35:E36"/>
    <mergeCell ref="G22:K22"/>
    <mergeCell ref="G23:K23"/>
    <mergeCell ref="H24:K24"/>
    <mergeCell ref="H30:K30"/>
    <mergeCell ref="L35:L36"/>
    <mergeCell ref="M35:M36"/>
    <mergeCell ref="A35:A37"/>
    <mergeCell ref="B35:B37"/>
    <mergeCell ref="C35:C37"/>
    <mergeCell ref="A27:A29"/>
    <mergeCell ref="C27:C29"/>
    <mergeCell ref="O40:O42"/>
    <mergeCell ref="O24:O26"/>
    <mergeCell ref="N13:N14"/>
    <mergeCell ref="D13:D15"/>
    <mergeCell ref="E13:E14"/>
    <mergeCell ref="G13:G14"/>
    <mergeCell ref="L13:L14"/>
    <mergeCell ref="M13:M14"/>
    <mergeCell ref="H13:K13"/>
    <mergeCell ref="N35:N36"/>
    <mergeCell ref="O35:O37"/>
    <mergeCell ref="L30:L31"/>
    <mergeCell ref="G34:K34"/>
    <mergeCell ref="G33:K33"/>
    <mergeCell ref="E40:E41"/>
    <mergeCell ref="F40:F41"/>
    <mergeCell ref="L40:L41"/>
    <mergeCell ref="M40:M41"/>
    <mergeCell ref="N40:N41"/>
    <mergeCell ref="G38:K38"/>
    <mergeCell ref="G39:K39"/>
    <mergeCell ref="F35:F36"/>
    <mergeCell ref="G35:G36"/>
    <mergeCell ref="H35:K35"/>
    <mergeCell ref="A40:A42"/>
    <mergeCell ref="C40:C42"/>
    <mergeCell ref="D40:D42"/>
    <mergeCell ref="G40:G41"/>
    <mergeCell ref="H40:K40"/>
    <mergeCell ref="A38:A39"/>
    <mergeCell ref="C38:C39"/>
    <mergeCell ref="B40:B42"/>
    <mergeCell ref="G19:K19"/>
    <mergeCell ref="G20:K20"/>
    <mergeCell ref="G28:K28"/>
    <mergeCell ref="G29:K29"/>
    <mergeCell ref="A24:A26"/>
    <mergeCell ref="B24:B26"/>
    <mergeCell ref="C24:C26"/>
    <mergeCell ref="D24:D26"/>
    <mergeCell ref="E24:E25"/>
    <mergeCell ref="G24:G25"/>
  </mergeCells>
  <pageMargins left="0.19685039370078741" right="0.19685039370078741" top="0.19685039370078741" bottom="0.19685039370078741" header="0" footer="0"/>
  <pageSetup paperSize="9" scale="90" orientation="landscape" r:id="rId1"/>
  <rowBreaks count="3" manualBreakCount="3">
    <brk id="15" max="10" man="1"/>
    <brk id="32" max="10" man="1"/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2024-06-28T10:52:58Z</dcterms:modified>
</cp:coreProperties>
</file>