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Y:\2026\ИСПОЛНЕНИЕ\1 КВАРТАЛ НА САЙТ\РАСХОДЫ\"/>
    </mc:Choice>
  </mc:AlternateContent>
  <xr:revisionPtr revIDLastSave="0" documentId="13_ncr:1_{16D25F9B-4E26-4171-95CE-C55A1E30F14E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Приложение" sheetId="3" r:id="rId1"/>
  </sheets>
  <definedNames>
    <definedName name="_xlnm._FilterDatabase" localSheetId="0" hidden="1">Приложение!$A$3:$G$48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3" l="1"/>
  <c r="D47" i="3"/>
  <c r="C47" i="3"/>
  <c r="F44" i="3"/>
  <c r="D44" i="3"/>
  <c r="C44" i="3"/>
  <c r="F40" i="3"/>
  <c r="D40" i="3"/>
  <c r="C40" i="3"/>
  <c r="F38" i="3"/>
  <c r="D38" i="3"/>
  <c r="C38" i="3"/>
  <c r="F32" i="3"/>
  <c r="D32" i="3"/>
  <c r="C32" i="3"/>
  <c r="F30" i="3"/>
  <c r="D30" i="3"/>
  <c r="C30" i="3"/>
  <c r="F26" i="3"/>
  <c r="D26" i="3"/>
  <c r="C26" i="3"/>
  <c r="F18" i="3"/>
  <c r="D18" i="3"/>
  <c r="C18" i="3"/>
  <c r="F12" i="3"/>
  <c r="D12" i="3"/>
  <c r="C12" i="3"/>
  <c r="F5" i="3"/>
  <c r="D5" i="3"/>
  <c r="C5" i="3"/>
  <c r="E17" i="3"/>
  <c r="E16" i="3"/>
  <c r="E7" i="3"/>
  <c r="F14" i="3" l="1"/>
  <c r="F4" i="3" s="1"/>
  <c r="E48" i="3"/>
  <c r="E46" i="3"/>
  <c r="E45" i="3"/>
  <c r="E43" i="3"/>
  <c r="E42" i="3"/>
  <c r="E41" i="3"/>
  <c r="E39" i="3"/>
  <c r="E37" i="3"/>
  <c r="E36" i="3"/>
  <c r="E35" i="3"/>
  <c r="E34" i="3"/>
  <c r="E33" i="3"/>
  <c r="E31" i="3"/>
  <c r="E29" i="3"/>
  <c r="E28" i="3"/>
  <c r="E27" i="3"/>
  <c r="E25" i="3"/>
  <c r="E24" i="3"/>
  <c r="E23" i="3"/>
  <c r="E22" i="3"/>
  <c r="E21" i="3"/>
  <c r="E20" i="3"/>
  <c r="E19" i="3"/>
  <c r="E15" i="3"/>
  <c r="E13" i="3"/>
  <c r="E11" i="3"/>
  <c r="E10" i="3"/>
  <c r="E9" i="3"/>
  <c r="E8" i="3"/>
  <c r="E6" i="3"/>
  <c r="E26" i="3" l="1"/>
  <c r="G8" i="3" l="1"/>
  <c r="E5" i="3" l="1"/>
  <c r="G7" i="3" l="1"/>
  <c r="E30" i="3" l="1"/>
  <c r="E12" i="3"/>
  <c r="G33" i="3" l="1"/>
  <c r="G38" i="3" l="1"/>
  <c r="G26" i="3"/>
  <c r="D14" i="3"/>
  <c r="D4" i="3" s="1"/>
  <c r="G5" i="3"/>
  <c r="E38" i="3"/>
  <c r="E18" i="3"/>
  <c r="C14" i="3"/>
  <c r="C4" i="3" s="1"/>
  <c r="G14" i="3" l="1"/>
  <c r="E14" i="3"/>
  <c r="G32" i="3"/>
  <c r="E32" i="3"/>
  <c r="G40" i="3"/>
  <c r="E40" i="3"/>
  <c r="G44" i="3"/>
  <c r="E44" i="3"/>
  <c r="E47" i="3"/>
  <c r="G18" i="3"/>
  <c r="E4" i="3" l="1"/>
  <c r="G4" i="3"/>
  <c r="G37" i="3"/>
  <c r="G6" i="3"/>
  <c r="G17" i="3"/>
  <c r="G22" i="3"/>
  <c r="G23" i="3"/>
  <c r="G29" i="3"/>
  <c r="G34" i="3"/>
  <c r="G35" i="3"/>
  <c r="G36" i="3"/>
  <c r="G39" i="3"/>
  <c r="G41" i="3"/>
  <c r="G42" i="3"/>
  <c r="G43" i="3"/>
  <c r="G45" i="3"/>
  <c r="G46" i="3"/>
  <c r="G28" i="3"/>
  <c r="G27" i="3"/>
  <c r="G11" i="3"/>
  <c r="G9" i="3" l="1"/>
</calcChain>
</file>

<file path=xl/sharedStrings.xml><?xml version="1.0" encoding="utf-8"?>
<sst xmlns="http://schemas.openxmlformats.org/spreadsheetml/2006/main" count="98" uniqueCount="98">
  <si>
    <t>РАСХОДЫ БЮДЖЕТА - ВСЕГО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</si>
  <si>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</si>
  <si>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</si>
  <si>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</si>
  <si>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</si>
  <si>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</si>
  <si>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</si>
  <si>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</si>
  <si>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</si>
  <si>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</si>
  <si>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</si>
  <si>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</si>
  <si>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</si>
  <si>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</si>
  <si>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</si>
  <si>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</si>
  <si>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</si>
  <si>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0204</t>
  </si>
  <si>
    <t>Мобилизационная подготовка экономики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</si>
  <si>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</si>
  <si>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</si>
  <si>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</si>
  <si>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</si>
  <si>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0310</t>
  </si>
  <si>
    <t>Обеспечение пожарной безопасности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</si>
  <si>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</si>
  <si>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</si>
  <si>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</si>
  <si>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</si>
  <si>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0405</t>
  </si>
  <si>
    <t>Сельское хозяйство и рыболовство</t>
  </si>
  <si>
    <t>0406</t>
  </si>
  <si>
    <t>Водное хозяйство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</si>
  <si>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</si>
  <si>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</si>
  <si>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</si>
  <si>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</si>
  <si>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</si>
  <si>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</si>
  <si>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</si>
  <si>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</si>
  <si>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</si>
  <si>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</si>
  <si>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</si>
  <si>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</si>
  <si>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</si>
  <si>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</si>
  <si>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</si>
  <si>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</si>
  <si>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</si>
  <si>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</si>
  <si>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0600</t>
  </si>
  <si>
    <t>Охрана окружающей среды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</si>
  <si>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</si>
  <si>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</si>
  <si>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</si>
  <si>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</si>
  <si>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</si>
  <si>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</si>
  <si>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</si>
  <si>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</si>
  <si>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</si>
  <si>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</si>
  <si>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</si>
  <si>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</si>
  <si>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</si>
  <si>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</si>
  <si>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</si>
  <si>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</si>
  <si>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</si>
  <si>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</si>
  <si>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</si>
  <si>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</si>
  <si>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</si>
  <si>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</si>
  <si>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</si>
  <si>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</si>
  <si>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</si>
  <si>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</si>
  <si>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1100</t>
  </si>
  <si>
    <t>Физическая культура и спорт</t>
  </si>
  <si>
    <t>1101</t>
  </si>
  <si>
    <t>Физическая культура</t>
  </si>
  <si>
    <t>1103</t>
  </si>
  <si>
    <t>Спорт высших достижений</t>
  </si>
  <si>
    <t>1200</t>
  </si>
  <si>
    <t>Средства массовой информации</t>
  </si>
  <si>
    <t>1204</t>
  </si>
  <si>
    <t>Другие вопросы в области средств массовой информации</t>
  </si>
  <si>
    <t>Код</t>
  </si>
  <si>
    <t>Наименование разделов, подразделов</t>
  </si>
  <si>
    <t>* В соответствии с отчетом об исполнении бюджета</t>
  </si>
  <si>
    <t>Фактически исполнено по состоянию на 01.04.2025, тыс. руб.</t>
  </si>
  <si>
    <t>Фактически исполнено по состоянию на 01.04.2026, тыс. руб.</t>
  </si>
  <si>
    <t>Утвержденные бюджетные назначения на 2026год *, тыс. руб.</t>
  </si>
  <si>
    <t>% исполнения утвержденных бюджетных назначений на  2026 год</t>
  </si>
  <si>
    <t>Темп роста к соответствующему периоду 2025 года, %</t>
  </si>
  <si>
    <t>Аналитические данные о расходах бюджета муниципального образования по разделам и подразделам классификации расходов бюджетов за отчетный период текущего финансового года в сравнении с соответствующим периодом прошлого года (по состоянию на 01.04.2025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</si>
</sst>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;[Red]#,##0.0"/>
    <numFmt numFmtId="165" formatCode="#,##0.0"/>
    <numFmt numFmtId="166" formatCode="#,##0.00;[Red]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indexed="8"/>
      <name val="Arial"/>
      <charset val="1"/>
    </font>
    <font>
      <b/>
      <sz val="12"/>
      <color indexed="8"/>
      <name val="Arial"/>
      <charset val="1"/>
    </font>
    <font>
      <b/>
      <sz val="10"/>
      <color indexed="8"/>
      <name val="Arial"/>
      <charset val="1"/>
    </font>
    <font>
      <b/>
      <sz val="11"/>
      <color theme="1"/>
      <name val="Calibri"/>
      <family val="2"/>
      <scheme val="minor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5" fillId="0" borderId="0" applyProtection="0"/>
    <xf numFmtId="0" fontId="5" fillId="0" borderId="0">
      <alignment horizontal="center" vertical="top" wrapText="1"/>
      <protection locked="0" hidden="1"/>
    </xf>
    <xf numFmtId="49" fontId="7" fillId="0" borderId="0">
      <alignment horizontal="center" wrapText="1"/>
      <protection locked="0" hidden="1"/>
    </xf>
    <xf numFmtId="49" fontId="5" fillId="0" borderId="0">
      <alignment horizontal="left" vertical="center" wrapText="1"/>
      <protection locked="0" hidden="1"/>
    </xf>
    <xf numFmtId="0" fontId="5" fillId="0" borderId="0">
      <alignment horizontal="center" vertical="center" wrapText="1"/>
      <protection locked="0" hidden="1"/>
    </xf>
    <xf numFmtId="49" fontId="6" fillId="0" borderId="0">
      <alignment horizontal="center" vertical="top" wrapText="1"/>
      <protection locked="0" hidden="1"/>
    </xf>
    <xf numFmtId="0" fontId="5" fillId="0" borderId="0" applyProtection="0"/>
    <xf numFmtId="0" fontId="5" fillId="0" borderId="0">
      <alignment horizontal="center" vertical="top" wrapText="1"/>
      <protection locked="0" hidden="1"/>
    </xf>
    <xf numFmtId="49" fontId="7" fillId="0" borderId="0">
      <alignment horizontal="center" wrapText="1"/>
      <protection locked="0" hidden="1"/>
    </xf>
    <xf numFmtId="49" fontId="5" fillId="0" borderId="0">
      <alignment horizontal="left" vertical="center" wrapText="1"/>
      <protection locked="0" hidden="1"/>
    </xf>
    <xf numFmtId="0" fontId="5" fillId="0" borderId="0">
      <alignment horizontal="center" vertical="center" wrapText="1"/>
      <protection locked="0" hidden="1"/>
    </xf>
    <xf numFmtId="49" fontId="6" fillId="0" borderId="0">
      <alignment horizontal="center" vertical="top" wrapText="1"/>
      <protection locked="0" hidden="1"/>
    </xf>
  </cellStyleXfs>
  <cellXfs count="1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10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4" fillId="0" borderId="0" xfId="0" applyNumberFormat="1" applyFont="1"/>
    <xf numFmtId="166" fontId="3" fillId="0" borderId="1" xfId="0" applyNumberFormat="1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3">
    <cellStyle name="Денежный [0] 2" xfId="5" xr:uid="{00000000-0005-0000-0000-000000000000}"/>
    <cellStyle name="Денежный [0] 3" xfId="11" xr:uid="{00000000-0005-0000-0000-000001000000}"/>
    <cellStyle name="Денежный 2" xfId="4" xr:uid="{00000000-0005-0000-0000-000002000000}"/>
    <cellStyle name="Денежный 3" xfId="10" xr:uid="{00000000-0005-0000-0000-000003000000}"/>
    <cellStyle name="Обычный" xfId="0" builtinId="0"/>
    <cellStyle name="Обычный 2" xfId="1" xr:uid="{00000000-0005-0000-0000-000005000000}"/>
    <cellStyle name="Обычный 3" xfId="7" xr:uid="{00000000-0005-0000-0000-000006000000}"/>
    <cellStyle name="Процентный 2" xfId="6" xr:uid="{00000000-0005-0000-0000-000007000000}"/>
    <cellStyle name="Процентный 3" xfId="12" xr:uid="{00000000-0005-0000-0000-000008000000}"/>
    <cellStyle name="Финансовый [0] 2" xfId="3" xr:uid="{00000000-0005-0000-0000-000009000000}"/>
    <cellStyle name="Финансовый [0] 3" xfId="9" xr:uid="{00000000-0005-0000-0000-00000A000000}"/>
    <cellStyle name="Финансовый 2" xfId="2" xr:uid="{00000000-0005-0000-0000-00000B000000}"/>
    <cellStyle name="Финансовый 3" xfId="8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view="pageBreakPreview" zoomScale="154" zoomScaleNormal="100" zoomScaleSheetLayoutView="154" workbookViewId="0">
      <selection activeCell="I3" sqref="I3"/>
    </sheetView>
  </sheetViews>
  <sheetFormatPr defaultColWidth="9.1796875" defaultRowHeight="14.5" x14ac:dyDescent="0.35"/>
  <cols>
    <col min="1" max="1" width="6.7265625" customWidth="1"/>
    <col min="2" max="2" width="54.26953125" customWidth="1"/>
    <col min="3" max="7" width="15.453125" customWidth="1"/>
  </cols>
  <sheetData>
    <row r="1" spans="1:7" ht="30" customHeight="1" x14ac:dyDescent="0.35">
      <c r="A1" s="17" t="s">
        <v>97</v>
      </c>
      <c r="B1" s="17"/>
      <c r="C1" s="17"/>
      <c r="D1" s="17"/>
      <c r="E1" s="17"/>
      <c r="F1" s="17"/>
      <c r="G1" s="17"/>
    </row>
    <row r="3" spans="1:7" ht="76.5" customHeight="1" x14ac:dyDescent="0.35">
      <c r="A3" s="1" t="s">
        <v>89</v>
      </c>
      <c r="B3" s="1" t="s">
        <v>90</v>
      </c>
      <c r="C3" s="1" t="s">
        <v>94</v>
      </c>
      <c r="D3" s="1" t="s">
        <v>93</v>
      </c>
      <c r="E3" s="1" t="s">
        <v>95</v>
      </c>
      <c r="F3" s="1" t="s">
        <v>92</v>
      </c>
      <c r="G3" s="1" t="s">
        <v>96</v>
      </c>
    </row>
    <row r="4" spans="1:7" s="5" customFormat="1" ht="15" customHeight="1" x14ac:dyDescent="0.35">
      <c r="A4" s="2"/>
      <c r="B4" s="3" t="s">
        <v>0</v>
      </c>
      <c r="C4" s="12">
        <f>C5+C12+C14+C18+C26+C30+C32+C38+C40+C44+C47</f>
        <v>8760551.7799999993</v>
      </c>
      <c r="D4" s="12">
        <f>D5+D12+D14+D18+D26+D30+D32+D38+D40+D44+D47</f>
        <v>1159115.33</v>
      </c>
      <c r="E4" s="4">
        <f>D4/C4*100</f>
        <v>13.231076753021604</v>
      </c>
      <c r="F4" s="12">
        <f>F5+F12+F14+F18+F26+F30+F32+F38+F40+F44+F47</f>
        <v>777768.29999999993</v>
      </c>
      <c r="G4" s="4">
        <f>D4/F4*100</f>
        <v>149.03092990547444</v>
      </c>
    </row>
    <row r="5" spans="1:7" s="5" customFormat="1" x14ac:dyDescent="0.35">
      <c r="A5" s="2" t="s">
        <v>1</v>
      </c>
      <c r="B5" s="3" t="s">
        <v>2</v>
      </c>
      <c r="C5" s="13">
        <f>C6+C7+C8+C9+C10+C11</f>
        <v>858033.9</v>
      </c>
      <c r="D5" s="13">
        <f>D6+D7+D8+D9+D10+D11</f>
        <v>171546.36000000002</v>
      </c>
      <c r="E5" s="4">
        <f t="shared" ref="E5:E43" si="0">D5/C5*100</f>
        <v>19.992958320178261</v>
      </c>
      <c r="F5" s="13">
        <f>F6+F7+F8+F9+F10+F11</f>
        <v>149190.19999999998</v>
      </c>
      <c r="G5" s="4">
        <f t="shared" ref="G5:G44" si="1">D5/F5*100</f>
        <v>114.98500571753374</v>
      </c>
    </row>
    <row r="6" spans="1:7" ht="24" customHeight="1" x14ac:dyDescent="0.35">
      <c r="A6" s="6" t="s">
        <v>3</v>
      </c>
      <c r="B6" s="7" t="s">
        <v>4</v>
      </c>
      <c r="C6" s="14">
        <v>7497.8</v>
      </c>
      <c r="D6" s="14">
        <v>1191.8699999999999</v>
      </c>
      <c r="E6" s="9">
        <f t="shared" si="0"/>
        <v>15.896262903785107</v>
      </c>
      <c r="F6" s="8">
        <v>1413.9</v>
      </c>
      <c r="G6" s="9">
        <f t="shared" si="1"/>
        <v>84.29662635264161</v>
      </c>
    </row>
    <row r="7" spans="1:7" ht="36" customHeight="1" x14ac:dyDescent="0.35">
      <c r="A7" s="6" t="s">
        <v>5</v>
      </c>
      <c r="B7" s="7" t="s">
        <v>6</v>
      </c>
      <c r="C7" s="15">
        <v>16169.4</v>
      </c>
      <c r="D7" s="15">
        <v>4041.72</v>
      </c>
      <c r="E7" s="9">
        <f t="shared" si="0"/>
        <v>24.996103751530669</v>
      </c>
      <c r="F7" s="8">
        <v>4085.2</v>
      </c>
      <c r="G7" s="9">
        <f>D7/F7*100</f>
        <v>98.935670224224026</v>
      </c>
    </row>
    <row r="8" spans="1:7" ht="36" customHeight="1" x14ac:dyDescent="0.35">
      <c r="A8" s="6" t="s">
        <v>7</v>
      </c>
      <c r="B8" s="7" t="s">
        <v>8</v>
      </c>
      <c r="C8" s="15">
        <v>174177.17</v>
      </c>
      <c r="D8" s="15">
        <v>32506.48</v>
      </c>
      <c r="E8" s="9">
        <f t="shared" si="0"/>
        <v>18.662882167622772</v>
      </c>
      <c r="F8" s="8">
        <v>34821</v>
      </c>
      <c r="G8" s="9">
        <f>D8/F8*100</f>
        <v>93.353091525229033</v>
      </c>
    </row>
    <row r="9" spans="1:7" ht="24" customHeight="1" x14ac:dyDescent="0.35">
      <c r="A9" s="6" t="s">
        <v>9</v>
      </c>
      <c r="B9" s="7" t="s">
        <v>10</v>
      </c>
      <c r="C9" s="15">
        <v>38188.5</v>
      </c>
      <c r="D9" s="15">
        <v>7417.55</v>
      </c>
      <c r="E9" s="9">
        <f t="shared" si="0"/>
        <v>19.423517551095227</v>
      </c>
      <c r="F9" s="8">
        <v>7255</v>
      </c>
      <c r="G9" s="9">
        <f t="shared" si="1"/>
        <v>102.24052377670571</v>
      </c>
    </row>
    <row r="10" spans="1:7" ht="15" customHeight="1" x14ac:dyDescent="0.35">
      <c r="A10" s="6" t="s">
        <v>11</v>
      </c>
      <c r="B10" s="7" t="s">
        <v>12</v>
      </c>
      <c r="C10" s="15">
        <v>15000</v>
      </c>
      <c r="D10" s="15">
        <v>0</v>
      </c>
      <c r="E10" s="9">
        <f t="shared" si="0"/>
        <v>0</v>
      </c>
      <c r="F10" s="8">
        <v>0</v>
      </c>
      <c r="G10" s="9">
        <v>0</v>
      </c>
    </row>
    <row r="11" spans="1:7" ht="15" customHeight="1" x14ac:dyDescent="0.35">
      <c r="A11" s="6" t="s">
        <v>13</v>
      </c>
      <c r="B11" s="7" t="s">
        <v>14</v>
      </c>
      <c r="C11" s="15">
        <v>607001.03</v>
      </c>
      <c r="D11" s="15">
        <v>126388.74</v>
      </c>
      <c r="E11" s="9">
        <f t="shared" si="0"/>
        <v>20.821832872342902</v>
      </c>
      <c r="F11" s="8">
        <v>101615.09999999999</v>
      </c>
      <c r="G11" s="9">
        <f t="shared" si="1"/>
        <v>124.37988054924909</v>
      </c>
    </row>
    <row r="12" spans="1:7" s="5" customFormat="1" ht="13.5" customHeight="1" x14ac:dyDescent="0.35">
      <c r="A12" s="2" t="s">
        <v>15</v>
      </c>
      <c r="B12" s="3" t="s">
        <v>16</v>
      </c>
      <c r="C12" s="12">
        <f>C13</f>
        <v>84</v>
      </c>
      <c r="D12" s="12">
        <f>D13</f>
        <v>0</v>
      </c>
      <c r="E12" s="4">
        <f t="shared" si="0"/>
        <v>0</v>
      </c>
      <c r="F12" s="12">
        <f>F13</f>
        <v>0</v>
      </c>
      <c r="G12" s="4">
        <v>0</v>
      </c>
    </row>
    <row r="13" spans="1:7" ht="15" customHeight="1" x14ac:dyDescent="0.35">
      <c r="A13" s="6" t="s">
        <v>17</v>
      </c>
      <c r="B13" s="7" t="s">
        <v>18</v>
      </c>
      <c r="C13" s="16">
        <v>84</v>
      </c>
      <c r="D13" s="16">
        <v>0</v>
      </c>
      <c r="E13" s="9">
        <f t="shared" si="0"/>
        <v>0</v>
      </c>
      <c r="F13" s="9">
        <v>0</v>
      </c>
      <c r="G13" s="9">
        <v>0</v>
      </c>
    </row>
    <row r="14" spans="1:7" s="5" customFormat="1" x14ac:dyDescent="0.35">
      <c r="A14" s="2" t="s">
        <v>19</v>
      </c>
      <c r="B14" s="3" t="s">
        <v>20</v>
      </c>
      <c r="C14" s="12">
        <f>C15+C16+C17</f>
        <v>97646.399999999994</v>
      </c>
      <c r="D14" s="12">
        <f>D15+D16+D17</f>
        <v>14975.74</v>
      </c>
      <c r="E14" s="4">
        <f t="shared" si="0"/>
        <v>15.336704681380983</v>
      </c>
      <c r="F14" s="4">
        <f>F15+F16+F17</f>
        <v>13437.4</v>
      </c>
      <c r="G14" s="4">
        <f t="shared" si="1"/>
        <v>111.44819682379033</v>
      </c>
    </row>
    <row r="15" spans="1:7" ht="24" customHeight="1" x14ac:dyDescent="0.35">
      <c r="A15" s="6" t="s">
        <v>21</v>
      </c>
      <c r="B15" s="7" t="s">
        <v>22</v>
      </c>
      <c r="C15" s="16">
        <v>4055</v>
      </c>
      <c r="D15" s="16">
        <v>299.2</v>
      </c>
      <c r="E15" s="9">
        <f t="shared" si="0"/>
        <v>7.3785450061652282</v>
      </c>
      <c r="F15" s="9">
        <v>199.9</v>
      </c>
      <c r="G15" s="9">
        <v>0</v>
      </c>
    </row>
    <row r="16" spans="1:7" ht="15" customHeight="1" x14ac:dyDescent="0.35">
      <c r="A16" s="6" t="s">
        <v>23</v>
      </c>
      <c r="B16" s="7" t="s">
        <v>24</v>
      </c>
      <c r="C16" s="16">
        <v>45571.4</v>
      </c>
      <c r="D16" s="16">
        <v>7596.08</v>
      </c>
      <c r="E16" s="9">
        <f t="shared" si="0"/>
        <v>16.668524557068686</v>
      </c>
      <c r="F16" s="9">
        <v>5754.7</v>
      </c>
      <c r="G16" s="9">
        <v>0</v>
      </c>
    </row>
    <row r="17" spans="1:7" ht="24" customHeight="1" x14ac:dyDescent="0.35">
      <c r="A17" s="6" t="s">
        <v>25</v>
      </c>
      <c r="B17" s="7" t="s">
        <v>26</v>
      </c>
      <c r="C17" s="16">
        <v>48020</v>
      </c>
      <c r="D17" s="16">
        <v>7080.46</v>
      </c>
      <c r="E17" s="9">
        <f t="shared" si="0"/>
        <v>14.744814660558101</v>
      </c>
      <c r="F17" s="9">
        <v>7482.8</v>
      </c>
      <c r="G17" s="9">
        <f t="shared" si="1"/>
        <v>94.623135724595059</v>
      </c>
    </row>
    <row r="18" spans="1:7" s="5" customFormat="1" x14ac:dyDescent="0.35">
      <c r="A18" s="2" t="s">
        <v>27</v>
      </c>
      <c r="B18" s="3" t="s">
        <v>28</v>
      </c>
      <c r="C18" s="12">
        <f>C19+C20+C21+C22+C23+C24+C25</f>
        <v>783129.33000000007</v>
      </c>
      <c r="D18" s="12">
        <f>D19+D20+D21+D22+D23+D24+D25</f>
        <v>106655.06</v>
      </c>
      <c r="E18" s="4">
        <f t="shared" si="0"/>
        <v>13.619086390239016</v>
      </c>
      <c r="F18" s="12">
        <f>F19+F20+F21+F22+F23+F24+F25</f>
        <v>28344.899999999998</v>
      </c>
      <c r="G18" s="4">
        <f t="shared" si="1"/>
        <v>376.27601438001193</v>
      </c>
    </row>
    <row r="19" spans="1:7" ht="15" customHeight="1" x14ac:dyDescent="0.35">
      <c r="A19" s="6" t="s">
        <v>29</v>
      </c>
      <c r="B19" s="7" t="s">
        <v>30</v>
      </c>
      <c r="C19" s="16">
        <v>796.95</v>
      </c>
      <c r="D19" s="16">
        <v>200.7</v>
      </c>
      <c r="E19" s="9">
        <f t="shared" si="0"/>
        <v>25.183512140033876</v>
      </c>
      <c r="F19" s="9">
        <v>240.6</v>
      </c>
      <c r="G19" s="9">
        <v>0</v>
      </c>
    </row>
    <row r="20" spans="1:7" ht="15" customHeight="1" x14ac:dyDescent="0.35">
      <c r="A20" s="6" t="s">
        <v>31</v>
      </c>
      <c r="B20" s="7" t="s">
        <v>32</v>
      </c>
      <c r="C20" s="16">
        <v>114492.85</v>
      </c>
      <c r="D20" s="16">
        <v>2357.56</v>
      </c>
      <c r="E20" s="9">
        <f t="shared" si="0"/>
        <v>2.0591329502235292</v>
      </c>
      <c r="F20" s="9">
        <v>0</v>
      </c>
      <c r="G20" s="9">
        <v>0</v>
      </c>
    </row>
    <row r="21" spans="1:7" ht="15" customHeight="1" x14ac:dyDescent="0.35">
      <c r="A21" s="6" t="s">
        <v>33</v>
      </c>
      <c r="B21" s="7" t="s">
        <v>34</v>
      </c>
      <c r="C21" s="16">
        <v>160</v>
      </c>
      <c r="D21" s="16">
        <v>0</v>
      </c>
      <c r="E21" s="9">
        <f t="shared" si="0"/>
        <v>0</v>
      </c>
      <c r="F21" s="9">
        <v>0</v>
      </c>
      <c r="G21" s="9">
        <v>0</v>
      </c>
    </row>
    <row r="22" spans="1:7" ht="15" customHeight="1" x14ac:dyDescent="0.35">
      <c r="A22" s="6" t="s">
        <v>35</v>
      </c>
      <c r="B22" s="7" t="s">
        <v>36</v>
      </c>
      <c r="C22" s="16">
        <v>73862.73</v>
      </c>
      <c r="D22" s="16">
        <v>29390.080000000002</v>
      </c>
      <c r="E22" s="9">
        <f t="shared" si="0"/>
        <v>39.790135024795326</v>
      </c>
      <c r="F22" s="9">
        <v>217.4</v>
      </c>
      <c r="G22" s="9">
        <f t="shared" si="1"/>
        <v>13518.896044158233</v>
      </c>
    </row>
    <row r="23" spans="1:7" ht="15" customHeight="1" x14ac:dyDescent="0.35">
      <c r="A23" s="6" t="s">
        <v>37</v>
      </c>
      <c r="B23" s="7" t="s">
        <v>38</v>
      </c>
      <c r="C23" s="16">
        <v>565445.66</v>
      </c>
      <c r="D23" s="16">
        <v>73340.509999999995</v>
      </c>
      <c r="E23" s="9">
        <f t="shared" si="0"/>
        <v>12.97039047041231</v>
      </c>
      <c r="F23" s="9">
        <v>26389.899999999998</v>
      </c>
      <c r="G23" s="9">
        <f t="shared" si="1"/>
        <v>277.91128424131961</v>
      </c>
    </row>
    <row r="24" spans="1:7" ht="15" customHeight="1" x14ac:dyDescent="0.35">
      <c r="A24" s="6" t="s">
        <v>39</v>
      </c>
      <c r="B24" s="7" t="s">
        <v>40</v>
      </c>
      <c r="C24" s="16">
        <v>21400.26</v>
      </c>
      <c r="D24" s="16">
        <v>1202.74</v>
      </c>
      <c r="E24" s="9">
        <f t="shared" si="0"/>
        <v>5.6202120908811395</v>
      </c>
      <c r="F24" s="9">
        <v>1423.3</v>
      </c>
      <c r="G24" s="9">
        <v>0</v>
      </c>
    </row>
    <row r="25" spans="1:7" ht="15" customHeight="1" x14ac:dyDescent="0.35">
      <c r="A25" s="6" t="s">
        <v>41</v>
      </c>
      <c r="B25" s="7" t="s">
        <v>42</v>
      </c>
      <c r="C25" s="16">
        <v>6970.88</v>
      </c>
      <c r="D25" s="16">
        <v>163.47</v>
      </c>
      <c r="E25" s="9">
        <f t="shared" si="0"/>
        <v>2.3450410852001466</v>
      </c>
      <c r="F25" s="9">
        <v>73.7</v>
      </c>
      <c r="G25" s="9">
        <v>0</v>
      </c>
    </row>
    <row r="26" spans="1:7" s="5" customFormat="1" x14ac:dyDescent="0.35">
      <c r="A26" s="2" t="s">
        <v>43</v>
      </c>
      <c r="B26" s="3" t="s">
        <v>44</v>
      </c>
      <c r="C26" s="12">
        <f>C27+C28+C29</f>
        <v>4261475.08</v>
      </c>
      <c r="D26" s="12">
        <f>D27+D28+D29</f>
        <v>396655.44</v>
      </c>
      <c r="E26" s="4">
        <f t="shared" si="0"/>
        <v>9.307937569823828</v>
      </c>
      <c r="F26" s="12">
        <f>F27+F28+F29</f>
        <v>169178.59999999998</v>
      </c>
      <c r="G26" s="4">
        <f t="shared" si="1"/>
        <v>234.45958294961659</v>
      </c>
    </row>
    <row r="27" spans="1:7" ht="15" customHeight="1" x14ac:dyDescent="0.35">
      <c r="A27" s="6" t="s">
        <v>45</v>
      </c>
      <c r="B27" s="7" t="s">
        <v>46</v>
      </c>
      <c r="C27" s="16">
        <v>904898.17</v>
      </c>
      <c r="D27" s="16">
        <v>18438.919999999998</v>
      </c>
      <c r="E27" s="9">
        <f t="shared" si="0"/>
        <v>2.0376790020472688</v>
      </c>
      <c r="F27" s="9">
        <v>6715.3</v>
      </c>
      <c r="G27" s="9">
        <f t="shared" si="1"/>
        <v>274.58073354876171</v>
      </c>
    </row>
    <row r="28" spans="1:7" ht="15" customHeight="1" x14ac:dyDescent="0.35">
      <c r="A28" s="6" t="s">
        <v>47</v>
      </c>
      <c r="B28" s="7" t="s">
        <v>48</v>
      </c>
      <c r="C28" s="16">
        <v>2071480.42</v>
      </c>
      <c r="D28" s="16">
        <v>258419.9</v>
      </c>
      <c r="E28" s="9">
        <f t="shared" si="0"/>
        <v>12.47513119144037</v>
      </c>
      <c r="F28" s="9">
        <v>69821.199999999983</v>
      </c>
      <c r="G28" s="9">
        <f t="shared" si="1"/>
        <v>370.11666943564427</v>
      </c>
    </row>
    <row r="29" spans="1:7" ht="15" customHeight="1" x14ac:dyDescent="0.35">
      <c r="A29" s="6" t="s">
        <v>49</v>
      </c>
      <c r="B29" s="7" t="s">
        <v>50</v>
      </c>
      <c r="C29" s="16">
        <v>1285096.49</v>
      </c>
      <c r="D29" s="16">
        <v>119796.62</v>
      </c>
      <c r="E29" s="9">
        <f t="shared" si="0"/>
        <v>9.3219941795965831</v>
      </c>
      <c r="F29" s="9">
        <v>92642.1</v>
      </c>
      <c r="G29" s="9">
        <f t="shared" si="1"/>
        <v>129.31120948251387</v>
      </c>
    </row>
    <row r="30" spans="1:7" s="5" customFormat="1" x14ac:dyDescent="0.35">
      <c r="A30" s="2" t="s">
        <v>51</v>
      </c>
      <c r="B30" s="3" t="s">
        <v>52</v>
      </c>
      <c r="C30" s="12">
        <f>C31</f>
        <v>11430.87</v>
      </c>
      <c r="D30" s="12">
        <f>D31</f>
        <v>1864.72</v>
      </c>
      <c r="E30" s="4">
        <f t="shared" si="0"/>
        <v>16.313019044044765</v>
      </c>
      <c r="F30" s="12">
        <f>F31</f>
        <v>14.2</v>
      </c>
      <c r="G30" s="4">
        <v>0</v>
      </c>
    </row>
    <row r="31" spans="1:7" ht="15" customHeight="1" x14ac:dyDescent="0.35">
      <c r="A31" s="6" t="s">
        <v>53</v>
      </c>
      <c r="B31" s="7" t="s">
        <v>54</v>
      </c>
      <c r="C31" s="9">
        <v>11430.87</v>
      </c>
      <c r="D31" s="9">
        <v>1864.72</v>
      </c>
      <c r="E31" s="9">
        <f t="shared" si="0"/>
        <v>16.313019044044765</v>
      </c>
      <c r="F31" s="9">
        <v>14.2</v>
      </c>
      <c r="G31" s="9">
        <v>0</v>
      </c>
    </row>
    <row r="32" spans="1:7" s="5" customFormat="1" x14ac:dyDescent="0.35">
      <c r="A32" s="2" t="s">
        <v>55</v>
      </c>
      <c r="B32" s="3" t="s">
        <v>56</v>
      </c>
      <c r="C32" s="12">
        <f>SUM(C33:C37)</f>
        <v>2170429.02</v>
      </c>
      <c r="D32" s="12">
        <f>SUM(D33:D37)</f>
        <v>384380.06000000006</v>
      </c>
      <c r="E32" s="4">
        <f t="shared" si="0"/>
        <v>17.709865490095599</v>
      </c>
      <c r="F32" s="12">
        <f>SUM(F33:F37)</f>
        <v>335384.8</v>
      </c>
      <c r="G32" s="4">
        <f>D32/F32*100</f>
        <v>114.60867039889703</v>
      </c>
    </row>
    <row r="33" spans="1:7" ht="15" customHeight="1" x14ac:dyDescent="0.35">
      <c r="A33" s="6" t="s">
        <v>57</v>
      </c>
      <c r="B33" s="7" t="s">
        <v>58</v>
      </c>
      <c r="C33" s="16">
        <v>645580.76</v>
      </c>
      <c r="D33" s="16">
        <v>107721.02</v>
      </c>
      <c r="E33" s="9">
        <f t="shared" si="0"/>
        <v>16.685909288870381</v>
      </c>
      <c r="F33" s="9">
        <v>98941.39999999998</v>
      </c>
      <c r="G33" s="9">
        <f>D33/F33*100</f>
        <v>108.87355545807927</v>
      </c>
    </row>
    <row r="34" spans="1:7" ht="15" customHeight="1" x14ac:dyDescent="0.35">
      <c r="A34" s="6" t="s">
        <v>59</v>
      </c>
      <c r="B34" s="7" t="s">
        <v>60</v>
      </c>
      <c r="C34" s="16">
        <v>1287040.75</v>
      </c>
      <c r="D34" s="16">
        <v>233276.25</v>
      </c>
      <c r="E34" s="9">
        <f t="shared" si="0"/>
        <v>18.125008862384504</v>
      </c>
      <c r="F34" s="9">
        <v>197169.19999999998</v>
      </c>
      <c r="G34" s="9">
        <f t="shared" si="1"/>
        <v>118.3127232853813</v>
      </c>
    </row>
    <row r="35" spans="1:7" ht="15" customHeight="1" x14ac:dyDescent="0.35">
      <c r="A35" s="6" t="s">
        <v>61</v>
      </c>
      <c r="B35" s="7" t="s">
        <v>62</v>
      </c>
      <c r="C35" s="16">
        <v>198476.21</v>
      </c>
      <c r="D35" s="16">
        <v>33706.379999999997</v>
      </c>
      <c r="E35" s="9">
        <f t="shared" si="0"/>
        <v>16.982579423498663</v>
      </c>
      <c r="F35" s="9">
        <v>30039.899999999998</v>
      </c>
      <c r="G35" s="9">
        <f t="shared" si="1"/>
        <v>112.20536686207345</v>
      </c>
    </row>
    <row r="36" spans="1:7" ht="15" customHeight="1" x14ac:dyDescent="0.35">
      <c r="A36" s="6" t="s">
        <v>63</v>
      </c>
      <c r="B36" s="7" t="s">
        <v>64</v>
      </c>
      <c r="C36" s="16">
        <v>13472</v>
      </c>
      <c r="D36" s="16">
        <v>3558.64</v>
      </c>
      <c r="E36" s="9">
        <f t="shared" si="0"/>
        <v>26.415083135391924</v>
      </c>
      <c r="F36" s="9">
        <v>3540.2000000000003</v>
      </c>
      <c r="G36" s="9">
        <f t="shared" si="1"/>
        <v>100.52087452686287</v>
      </c>
    </row>
    <row r="37" spans="1:7" ht="15" customHeight="1" x14ac:dyDescent="0.35">
      <c r="A37" s="6" t="s">
        <v>65</v>
      </c>
      <c r="B37" s="7" t="s">
        <v>66</v>
      </c>
      <c r="C37" s="16">
        <v>25859.3</v>
      </c>
      <c r="D37" s="16">
        <v>6117.77</v>
      </c>
      <c r="E37" s="9">
        <f t="shared" si="0"/>
        <v>23.657910306930198</v>
      </c>
      <c r="F37" s="9">
        <v>5694.0999999999995</v>
      </c>
      <c r="G37" s="9">
        <f t="shared" si="1"/>
        <v>107.44050859661758</v>
      </c>
    </row>
    <row r="38" spans="1:7" s="5" customFormat="1" x14ac:dyDescent="0.35">
      <c r="A38" s="2" t="s">
        <v>67</v>
      </c>
      <c r="B38" s="3" t="s">
        <v>68</v>
      </c>
      <c r="C38" s="12">
        <f>C39</f>
        <v>355262.95</v>
      </c>
      <c r="D38" s="12">
        <f>D39</f>
        <v>44296.68</v>
      </c>
      <c r="E38" s="4">
        <f t="shared" si="0"/>
        <v>12.468702407611037</v>
      </c>
      <c r="F38" s="12">
        <f>F39</f>
        <v>39574.6</v>
      </c>
      <c r="G38" s="4">
        <f t="shared" si="1"/>
        <v>111.93209786074907</v>
      </c>
    </row>
    <row r="39" spans="1:7" ht="15" customHeight="1" x14ac:dyDescent="0.35">
      <c r="A39" s="6" t="s">
        <v>69</v>
      </c>
      <c r="B39" s="7" t="s">
        <v>70</v>
      </c>
      <c r="C39" s="16">
        <v>355262.95</v>
      </c>
      <c r="D39" s="16">
        <v>44296.68</v>
      </c>
      <c r="E39" s="9">
        <f t="shared" si="0"/>
        <v>12.468702407611037</v>
      </c>
      <c r="F39" s="9">
        <v>39574.6</v>
      </c>
      <c r="G39" s="9">
        <f t="shared" si="1"/>
        <v>111.93209786074907</v>
      </c>
    </row>
    <row r="40" spans="1:7" s="5" customFormat="1" x14ac:dyDescent="0.35">
      <c r="A40" s="2" t="s">
        <v>71</v>
      </c>
      <c r="B40" s="3" t="s">
        <v>72</v>
      </c>
      <c r="C40" s="12">
        <f>SUM(C41:C43)</f>
        <v>36456</v>
      </c>
      <c r="D40" s="12">
        <f>SUM(D41:D43)</f>
        <v>5497.3600000000006</v>
      </c>
      <c r="E40" s="4">
        <f t="shared" si="0"/>
        <v>15.079438226903665</v>
      </c>
      <c r="F40" s="12">
        <f>SUM(F41:F43)</f>
        <v>12059.500000000002</v>
      </c>
      <c r="G40" s="4">
        <f t="shared" si="1"/>
        <v>45.58530619014055</v>
      </c>
    </row>
    <row r="41" spans="1:7" ht="15" customHeight="1" x14ac:dyDescent="0.35">
      <c r="A41" s="6" t="s">
        <v>73</v>
      </c>
      <c r="B41" s="7" t="s">
        <v>74</v>
      </c>
      <c r="C41" s="16">
        <v>13325</v>
      </c>
      <c r="D41" s="16">
        <v>2063.08</v>
      </c>
      <c r="E41" s="9">
        <f t="shared" si="0"/>
        <v>15.482776735459661</v>
      </c>
      <c r="F41" s="9">
        <v>2136.4</v>
      </c>
      <c r="G41" s="9">
        <f t="shared" si="1"/>
        <v>96.568058416026958</v>
      </c>
    </row>
    <row r="42" spans="1:7" ht="15" customHeight="1" x14ac:dyDescent="0.35">
      <c r="A42" s="6" t="s">
        <v>75</v>
      </c>
      <c r="B42" s="7" t="s">
        <v>76</v>
      </c>
      <c r="C42" s="16">
        <v>5480</v>
      </c>
      <c r="D42" s="16">
        <v>821</v>
      </c>
      <c r="E42" s="9">
        <f t="shared" si="0"/>
        <v>14.981751824817518</v>
      </c>
      <c r="F42" s="9">
        <v>511.5</v>
      </c>
      <c r="G42" s="9">
        <f t="shared" si="1"/>
        <v>160.50830889540566</v>
      </c>
    </row>
    <row r="43" spans="1:7" ht="15" customHeight="1" x14ac:dyDescent="0.35">
      <c r="A43" s="6" t="s">
        <v>77</v>
      </c>
      <c r="B43" s="7" t="s">
        <v>78</v>
      </c>
      <c r="C43" s="16">
        <v>17651</v>
      </c>
      <c r="D43" s="16">
        <v>2613.2800000000002</v>
      </c>
      <c r="E43" s="9">
        <f t="shared" si="0"/>
        <v>14.805280154098918</v>
      </c>
      <c r="F43" s="9">
        <v>9411.6000000000022</v>
      </c>
      <c r="G43" s="9">
        <f t="shared" si="1"/>
        <v>27.766585915253511</v>
      </c>
    </row>
    <row r="44" spans="1:7" s="5" customFormat="1" x14ac:dyDescent="0.35">
      <c r="A44" s="2" t="s">
        <v>79</v>
      </c>
      <c r="B44" s="3" t="s">
        <v>80</v>
      </c>
      <c r="C44" s="12">
        <f>SUM(C45:C46)</f>
        <v>174854.22999999998</v>
      </c>
      <c r="D44" s="12">
        <f>SUM(D45:D46)</f>
        <v>32189.910000000003</v>
      </c>
      <c r="E44" s="4">
        <f t="shared" ref="E44:E48" si="2">D44/C44*100</f>
        <v>18.409568930645833</v>
      </c>
      <c r="F44" s="12">
        <f>SUM(F45:F46)</f>
        <v>29589.599999999999</v>
      </c>
      <c r="G44" s="4">
        <f t="shared" si="1"/>
        <v>108.78791872820182</v>
      </c>
    </row>
    <row r="45" spans="1:7" ht="15" customHeight="1" x14ac:dyDescent="0.35">
      <c r="A45" s="6" t="s">
        <v>81</v>
      </c>
      <c r="B45" s="7" t="s">
        <v>82</v>
      </c>
      <c r="C45" s="16">
        <v>90124.23</v>
      </c>
      <c r="D45" s="16">
        <v>19329.310000000001</v>
      </c>
      <c r="E45" s="9">
        <f t="shared" si="2"/>
        <v>21.447406540949089</v>
      </c>
      <c r="F45" s="9">
        <v>17485.8</v>
      </c>
      <c r="G45" s="9">
        <f t="shared" ref="G45:G46" si="3">D45/F45*100</f>
        <v>110.54289766553434</v>
      </c>
    </row>
    <row r="46" spans="1:7" ht="15" customHeight="1" x14ac:dyDescent="0.35">
      <c r="A46" s="6" t="s">
        <v>83</v>
      </c>
      <c r="B46" s="7" t="s">
        <v>84</v>
      </c>
      <c r="C46" s="16">
        <v>84730</v>
      </c>
      <c r="D46" s="16">
        <v>12860.6</v>
      </c>
      <c r="E46" s="9">
        <f t="shared" si="2"/>
        <v>15.178331169597545</v>
      </c>
      <c r="F46" s="9">
        <v>12103.8</v>
      </c>
      <c r="G46" s="9">
        <f t="shared" si="3"/>
        <v>106.25258183380426</v>
      </c>
    </row>
    <row r="47" spans="1:7" s="5" customFormat="1" x14ac:dyDescent="0.35">
      <c r="A47" s="2" t="s">
        <v>85</v>
      </c>
      <c r="B47" s="3" t="s">
        <v>86</v>
      </c>
      <c r="C47" s="12">
        <f>C48</f>
        <v>11750</v>
      </c>
      <c r="D47" s="12">
        <f>D48</f>
        <v>1054</v>
      </c>
      <c r="E47" s="4">
        <f t="shared" si="2"/>
        <v>8.9702127659574469</v>
      </c>
      <c r="F47" s="12">
        <f>F48</f>
        <v>994.5</v>
      </c>
      <c r="G47" s="4">
        <v>0</v>
      </c>
    </row>
    <row r="48" spans="1:7" ht="15" customHeight="1" x14ac:dyDescent="0.35">
      <c r="A48" s="6" t="s">
        <v>87</v>
      </c>
      <c r="B48" s="7" t="s">
        <v>88</v>
      </c>
      <c r="C48" s="16">
        <v>11750</v>
      </c>
      <c r="D48" s="16">
        <v>1054</v>
      </c>
      <c r="E48" s="9">
        <f t="shared" si="2"/>
        <v>8.9702127659574469</v>
      </c>
      <c r="F48" s="9">
        <v>994.5</v>
      </c>
      <c r="G48" s="9">
        <v>0</v>
      </c>
    </row>
    <row r="49" spans="1:1" x14ac:dyDescent="0.35">
      <c r="A49" s="10"/>
    </row>
    <row r="50" spans="1:1" x14ac:dyDescent="0.35">
      <c r="A50" s="11" t="s">
        <v>91</v>
      </c>
    </row>
  </sheetData>
  <autoFilter ref="A3:G48" xr:uid="{00000000-0009-0000-0000-000000000000}"/>
  <mergeCells count="1">
    <mergeCell ref="A1:G1"/>
  </mergeCell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Тарасова</cp:lastModifiedBy>
  <cp:lastPrinted>2024-04-11T12:18:34Z</cp:lastPrinted>
  <dcterms:created xsi:type="dcterms:W3CDTF">2017-12-11T14:03:53Z</dcterms:created>
  <dcterms:modified xsi:type="dcterms:W3CDTF">2026-04-13T07:53:24Z</dcterms:modified>
</cp:coreProperties>
</file>