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3\исполнение\9 месяцев 2023\"/>
    </mc:Choice>
  </mc:AlternateContent>
  <xr:revisionPtr revIDLastSave="0" documentId="13_ncr:1_{4A28F3DD-1493-4016-8E62-109B6A10D11F}" xr6:coauthVersionLast="47" xr6:coauthVersionMax="47" xr10:uidLastSave="{00000000-0000-0000-0000-000000000000}"/>
  <bookViews>
    <workbookView xWindow="-120" yWindow="-120" windowWidth="29040" windowHeight="15840" tabRatio="500" firstSheet="1" activeTab="1" xr2:uid="{00000000-000D-0000-FFFF-FFFF00000000}"/>
  </bookViews>
  <sheets>
    <sheet name="Лист1" sheetId="1" state="hidden" r:id="rId1"/>
    <sheet name="2023-2025" sheetId="5" r:id="rId2"/>
  </sheets>
  <definedNames>
    <definedName name="_xlnm._FilterDatabase" localSheetId="1" hidden="1">'2023-2025'!$C$7:$J$1137</definedName>
    <definedName name="clsAnalityc1">Лист1!$U$24</definedName>
    <definedName name="clsAnalityc2">Лист1!$V$24</definedName>
    <definedName name="clsAnalityc3">Лист1!$W$24</definedName>
    <definedName name="ColTotalAnalityc1">Лист1!$K$24</definedName>
    <definedName name="ColTotalAnalityc2">Лист1!$L$24</definedName>
    <definedName name="ColTotalAnalityc3">Лист1!$M$24</definedName>
    <definedName name="ColTotalCSR1">Лист1!$E$24</definedName>
    <definedName name="ColTotalCSR2">Лист1!$F$24</definedName>
    <definedName name="ColTotalCSR3">Лист1!$G$24</definedName>
    <definedName name="ColTotalCSR4">Лист1!$H$24</definedName>
    <definedName name="ColTotalFKR1">Лист1!$C$24</definedName>
    <definedName name="ColTotalFKR2">Лист1!$D$24</definedName>
    <definedName name="ColTotalGRBS">Лист1!$B$24</definedName>
    <definedName name="ColTotalSubEKR">Лист1!$J$24</definedName>
    <definedName name="CSR">Лист1!$R$24</definedName>
    <definedName name="FKR">Лист1!$Q$24</definedName>
    <definedName name="Footer">Лист1!$B$26:$AA$29</definedName>
    <definedName name="GRBS">Лист1!$P$24</definedName>
    <definedName name="Header">Лист1!$B$1:$AA$8</definedName>
    <definedName name="Row">Лист1!$B$24:$AA$24</definedName>
    <definedName name="SubEKR">Лист1!$T$24</definedName>
    <definedName name="Total">Лист1!$B$25:$AA$25</definedName>
    <definedName name="TotalAnalityc1">Лист1!$B$21:$AA$21</definedName>
    <definedName name="TotalAnalityc2">Лист1!$B$22:$AA$22</definedName>
    <definedName name="TotalAnalityc3">Лист1!$B$23:$AA$23</definedName>
    <definedName name="TotalCSRXX00000000">Лист1!$B$13:$AA$13</definedName>
    <definedName name="TotalCSRXXX0000000">Лист1!$B$14:$AA$14</definedName>
    <definedName name="TotalCSRXXXXX00000">Лист1!$B$15:$AA$15</definedName>
    <definedName name="TotalCSRXXXXXXXXXX">Лист1!$B$16:$AA$16</definedName>
    <definedName name="TotalFKRXX00">Лист1!$B$11:$AA$11</definedName>
    <definedName name="TotalFKRXXXX">Лист1!$B$12:$AA$12</definedName>
    <definedName name="TotalGRBS">Лист1!$B$10:$AA$10</definedName>
    <definedName name="TotalSubEKR">Лист1!$B$20:$AA$20</definedName>
    <definedName name="TotalVR">Лист1!$B$19:$AA$19</definedName>
    <definedName name="TotalVR1">Лист1!$B$17:$AA$17</definedName>
    <definedName name="TotalVR2">Лист1!$B$18:$AA$18</definedName>
    <definedName name="VR">Лист1!$S$24</definedName>
    <definedName name="Year1">Лист1!$X$24</definedName>
    <definedName name="Year2">Лист1!$Y$24</definedName>
    <definedName name="Year3">Лист1!$AA$24</definedName>
    <definedName name="_xlnm.Print_Area" localSheetId="1">'2023-2025'!$A$1:$J$1137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77" i="5" l="1"/>
  <c r="I798" i="5"/>
  <c r="H798" i="5"/>
  <c r="I1022" i="5" l="1"/>
  <c r="H1022" i="5"/>
  <c r="J1136" i="5"/>
  <c r="J1134" i="5"/>
  <c r="J1132" i="5"/>
  <c r="J1125" i="5"/>
  <c r="J1123" i="5"/>
  <c r="J1120" i="5"/>
  <c r="J1117" i="5"/>
  <c r="J1110" i="5"/>
  <c r="J1102" i="5"/>
  <c r="J1098" i="5"/>
  <c r="J1095" i="5"/>
  <c r="J1087" i="5"/>
  <c r="J1083" i="5"/>
  <c r="J1081" i="5"/>
  <c r="J1072" i="5"/>
  <c r="J1071" i="5"/>
  <c r="J1063" i="5"/>
  <c r="J1060" i="5"/>
  <c r="J1059" i="5"/>
  <c r="J1058" i="5"/>
  <c r="J1056" i="5"/>
  <c r="J1054" i="5"/>
  <c r="J1048" i="5"/>
  <c r="J1045" i="5"/>
  <c r="J1043" i="5"/>
  <c r="J1038" i="5"/>
  <c r="J1037" i="5"/>
  <c r="J1036" i="5"/>
  <c r="J1031" i="5"/>
  <c r="J1030" i="5"/>
  <c r="J1023" i="5"/>
  <c r="J1017" i="5"/>
  <c r="J1015" i="5"/>
  <c r="J1014" i="5"/>
  <c r="J1013" i="5"/>
  <c r="J1009" i="5"/>
  <c r="J1008" i="5"/>
  <c r="J1004" i="5"/>
  <c r="J1003" i="5"/>
  <c r="J1000" i="5"/>
  <c r="J999" i="5"/>
  <c r="J996" i="5"/>
  <c r="J994" i="5"/>
  <c r="J990" i="5"/>
  <c r="J989" i="5"/>
  <c r="J985" i="5"/>
  <c r="J980" i="5"/>
  <c r="J973" i="5"/>
  <c r="J967" i="5"/>
  <c r="J965" i="5"/>
  <c r="J959" i="5"/>
  <c r="J958" i="5"/>
  <c r="J955" i="5"/>
  <c r="J954" i="5"/>
  <c r="J953" i="5"/>
  <c r="J949" i="5"/>
  <c r="J945" i="5"/>
  <c r="J944" i="5"/>
  <c r="J943" i="5"/>
  <c r="J940" i="5"/>
  <c r="J937" i="5"/>
  <c r="J934" i="5"/>
  <c r="J933" i="5"/>
  <c r="J931" i="5"/>
  <c r="J930" i="5"/>
  <c r="J926" i="5"/>
  <c r="J924" i="5"/>
  <c r="J921" i="5"/>
  <c r="J919" i="5"/>
  <c r="J917" i="5"/>
  <c r="J914" i="5"/>
  <c r="J912" i="5"/>
  <c r="J910" i="5"/>
  <c r="J907" i="5"/>
  <c r="J904" i="5"/>
  <c r="J902" i="5"/>
  <c r="J899" i="5"/>
  <c r="J897" i="5"/>
  <c r="J894" i="5"/>
  <c r="J891" i="5"/>
  <c r="J888" i="5"/>
  <c r="J886" i="5"/>
  <c r="J884" i="5"/>
  <c r="J882" i="5"/>
  <c r="J880" i="5"/>
  <c r="J873" i="5"/>
  <c r="J872" i="5"/>
  <c r="J867" i="5"/>
  <c r="J861" i="5"/>
  <c r="J855" i="5"/>
  <c r="J854" i="5"/>
  <c r="J850" i="5"/>
  <c r="J849" i="5"/>
  <c r="J847" i="5"/>
  <c r="J844" i="5"/>
  <c r="J841" i="5"/>
  <c r="J837" i="5"/>
  <c r="J834" i="5"/>
  <c r="J833" i="5"/>
  <c r="J830" i="5"/>
  <c r="J829" i="5"/>
  <c r="J826" i="5"/>
  <c r="J825" i="5"/>
  <c r="J817" i="5"/>
  <c r="J813" i="5"/>
  <c r="J810" i="5"/>
  <c r="J801" i="5"/>
  <c r="J799" i="5"/>
  <c r="J798" i="5"/>
  <c r="J794" i="5"/>
  <c r="J793" i="5"/>
  <c r="J792" i="5"/>
  <c r="J785" i="5"/>
  <c r="J784" i="5"/>
  <c r="J777" i="5"/>
  <c r="J773" i="5"/>
  <c r="J765" i="5"/>
  <c r="J761" i="5"/>
  <c r="J757" i="5"/>
  <c r="J749" i="5"/>
  <c r="J745" i="5"/>
  <c r="J740" i="5"/>
  <c r="J738" i="5"/>
  <c r="J736" i="5"/>
  <c r="J732" i="5"/>
  <c r="J730" i="5"/>
  <c r="J726" i="5"/>
  <c r="J717" i="5"/>
  <c r="J714" i="5"/>
  <c r="J711" i="5"/>
  <c r="J708" i="5"/>
  <c r="J700" i="5"/>
  <c r="J696" i="5"/>
  <c r="J691" i="5"/>
  <c r="J685" i="5"/>
  <c r="J679" i="5"/>
  <c r="J674" i="5"/>
  <c r="J671" i="5"/>
  <c r="J668" i="5"/>
  <c r="J660" i="5"/>
  <c r="J655" i="5"/>
  <c r="J653" i="5"/>
  <c r="J647" i="5"/>
  <c r="J640" i="5"/>
  <c r="J632" i="5"/>
  <c r="J627" i="5"/>
  <c r="J626" i="5"/>
  <c r="J622" i="5"/>
  <c r="J618" i="5"/>
  <c r="J617" i="5"/>
  <c r="J616" i="5"/>
  <c r="J613" i="5"/>
  <c r="J612" i="5"/>
  <c r="J608" i="5"/>
  <c r="J603" i="5"/>
  <c r="J602" i="5"/>
  <c r="J601" i="5"/>
  <c r="J598" i="5"/>
  <c r="J595" i="5"/>
  <c r="J590" i="5"/>
  <c r="J587" i="5"/>
  <c r="J579" i="5"/>
  <c r="J572" i="5"/>
  <c r="J567" i="5"/>
  <c r="J560" i="5"/>
  <c r="J553" i="5"/>
  <c r="J550" i="5"/>
  <c r="J547" i="5"/>
  <c r="J546" i="5"/>
  <c r="J543" i="5"/>
  <c r="J542" i="5"/>
  <c r="J539" i="5"/>
  <c r="J538" i="5"/>
  <c r="J535" i="5"/>
  <c r="J534" i="5"/>
  <c r="J531" i="5"/>
  <c r="J530" i="5"/>
  <c r="J529" i="5"/>
  <c r="J526" i="5"/>
  <c r="J525" i="5"/>
  <c r="J517" i="5"/>
  <c r="J514" i="5"/>
  <c r="J511" i="5"/>
  <c r="J506" i="5"/>
  <c r="J498" i="5"/>
  <c r="J494" i="5"/>
  <c r="J493" i="5"/>
  <c r="J490" i="5"/>
  <c r="J489" i="5"/>
  <c r="J486" i="5"/>
  <c r="J483" i="5"/>
  <c r="J480" i="5"/>
  <c r="J475" i="5"/>
  <c r="J474" i="5"/>
  <c r="J470" i="5"/>
  <c r="J467" i="5"/>
  <c r="J466" i="5"/>
  <c r="J463" i="5"/>
  <c r="J457" i="5"/>
  <c r="J451" i="5"/>
  <c r="J449" i="5"/>
  <c r="J447" i="5"/>
  <c r="J442" i="5"/>
  <c r="J436" i="5"/>
  <c r="J429" i="5"/>
  <c r="J424" i="5"/>
  <c r="J421" i="5"/>
  <c r="J417" i="5"/>
  <c r="J413" i="5"/>
  <c r="J410" i="5"/>
  <c r="J409" i="5"/>
  <c r="J404" i="5"/>
  <c r="J397" i="5"/>
  <c r="J396" i="5"/>
  <c r="J390" i="5"/>
  <c r="J384" i="5"/>
  <c r="J376" i="5"/>
  <c r="J372" i="5"/>
  <c r="J367" i="5"/>
  <c r="J361" i="5"/>
  <c r="J355" i="5"/>
  <c r="J348" i="5"/>
  <c r="J345" i="5"/>
  <c r="J342" i="5"/>
  <c r="J338" i="5"/>
  <c r="J334" i="5"/>
  <c r="J331" i="5"/>
  <c r="J326" i="5"/>
  <c r="J325" i="5"/>
  <c r="J318" i="5"/>
  <c r="J315" i="5"/>
  <c r="J314" i="5"/>
  <c r="J311" i="5"/>
  <c r="J309" i="5"/>
  <c r="J305" i="5"/>
  <c r="J304" i="5"/>
  <c r="J298" i="5"/>
  <c r="J297" i="5"/>
  <c r="J294" i="5"/>
  <c r="J291" i="5"/>
  <c r="J288" i="5"/>
  <c r="J285" i="5"/>
  <c r="J282" i="5"/>
  <c r="J279" i="5"/>
  <c r="J276" i="5"/>
  <c r="J275" i="5"/>
  <c r="J268" i="5"/>
  <c r="J267" i="5"/>
  <c r="J260" i="5"/>
  <c r="J253" i="5"/>
  <c r="J249" i="5"/>
  <c r="J246" i="5"/>
  <c r="J243" i="5"/>
  <c r="J242" i="5"/>
  <c r="J235" i="5"/>
  <c r="J227" i="5"/>
  <c r="J223" i="5"/>
  <c r="J219" i="5"/>
  <c r="J215" i="5"/>
  <c r="J212" i="5"/>
  <c r="J209" i="5"/>
  <c r="J202" i="5"/>
  <c r="J200" i="5"/>
  <c r="J195" i="5"/>
  <c r="J190" i="5"/>
  <c r="J185" i="5"/>
  <c r="J181" i="5"/>
  <c r="J174" i="5"/>
  <c r="J170" i="5"/>
  <c r="J162" i="5"/>
  <c r="J154" i="5"/>
  <c r="J151" i="5"/>
  <c r="J149" i="5"/>
  <c r="J145" i="5"/>
  <c r="J139" i="5"/>
  <c r="J134" i="5"/>
  <c r="J128" i="5"/>
  <c r="J126" i="5"/>
  <c r="J123" i="5"/>
  <c r="J120" i="5"/>
  <c r="J118" i="5"/>
  <c r="J116" i="5"/>
  <c r="J113" i="5"/>
  <c r="J110" i="5"/>
  <c r="J108" i="5"/>
  <c r="J102" i="5"/>
  <c r="J95" i="5"/>
  <c r="J92" i="5"/>
  <c r="J87" i="5"/>
  <c r="J85" i="5"/>
  <c r="J79" i="5"/>
  <c r="J77" i="5"/>
  <c r="J71" i="5"/>
  <c r="J69" i="5"/>
  <c r="J63" i="5"/>
  <c r="J59" i="5"/>
  <c r="J57" i="5"/>
  <c r="J55" i="5"/>
  <c r="J49" i="5"/>
  <c r="J47" i="5"/>
  <c r="J41" i="5"/>
  <c r="J39" i="5"/>
  <c r="J33" i="5"/>
  <c r="J31" i="5"/>
  <c r="J25" i="5"/>
  <c r="J23" i="5"/>
  <c r="J16" i="5"/>
  <c r="I297" i="5"/>
  <c r="I654" i="5" l="1"/>
  <c r="I1007" i="5"/>
  <c r="I995" i="5"/>
  <c r="J995" i="5" s="1"/>
  <c r="I993" i="5"/>
  <c r="J993" i="5" s="1"/>
  <c r="I528" i="5"/>
  <c r="I893" i="5"/>
  <c r="J893" i="5" s="1"/>
  <c r="I840" i="5"/>
  <c r="I892" i="5" l="1"/>
  <c r="I992" i="5"/>
  <c r="I839" i="5"/>
  <c r="J840" i="5"/>
  <c r="I1006" i="5"/>
  <c r="I1044" i="5"/>
  <c r="I1005" i="5" l="1"/>
  <c r="H992" i="5"/>
  <c r="H828" i="5"/>
  <c r="H827" i="5" s="1"/>
  <c r="H991" i="5" l="1"/>
  <c r="J992" i="5"/>
  <c r="I552" i="5"/>
  <c r="H552" i="5"/>
  <c r="H551" i="5" s="1"/>
  <c r="I551" i="5" l="1"/>
  <c r="J551" i="5" s="1"/>
  <c r="J552" i="5"/>
  <c r="I699" i="5"/>
  <c r="H699" i="5"/>
  <c r="H698" i="5" s="1"/>
  <c r="H697" i="5" s="1"/>
  <c r="I673" i="5"/>
  <c r="H673" i="5"/>
  <c r="H672" i="5" s="1"/>
  <c r="I932" i="5"/>
  <c r="I936" i="5"/>
  <c r="I776" i="5"/>
  <c r="H776" i="5"/>
  <c r="H775" i="5" s="1"/>
  <c r="H774" i="5" s="1"/>
  <c r="I450" i="5"/>
  <c r="H450" i="5"/>
  <c r="H716" i="5"/>
  <c r="H715" i="5" s="1"/>
  <c r="H713" i="5"/>
  <c r="H712" i="5" s="1"/>
  <c r="H710" i="5"/>
  <c r="H709" i="5" s="1"/>
  <c r="I935" i="5" l="1"/>
  <c r="I672" i="5"/>
  <c r="J672" i="5" s="1"/>
  <c r="J673" i="5"/>
  <c r="I775" i="5"/>
  <c r="J776" i="5"/>
  <c r="I698" i="5"/>
  <c r="J699" i="5"/>
  <c r="J450" i="5"/>
  <c r="I412" i="5"/>
  <c r="H412" i="5"/>
  <c r="H411" i="5" s="1"/>
  <c r="I371" i="5"/>
  <c r="H371" i="5"/>
  <c r="H370" i="5" s="1"/>
  <c r="H369" i="5" s="1"/>
  <c r="I625" i="5"/>
  <c r="H625" i="5"/>
  <c r="H624" i="5" s="1"/>
  <c r="H623" i="5" s="1"/>
  <c r="I597" i="5"/>
  <c r="H597" i="5"/>
  <c r="H596" i="5" s="1"/>
  <c r="I589" i="5"/>
  <c r="H589" i="5"/>
  <c r="H588" i="5" s="1"/>
  <c r="I596" i="5" l="1"/>
  <c r="J596" i="5" s="1"/>
  <c r="J597" i="5"/>
  <c r="I411" i="5"/>
  <c r="J411" i="5" s="1"/>
  <c r="J412" i="5"/>
  <c r="I370" i="5"/>
  <c r="J371" i="5"/>
  <c r="I774" i="5"/>
  <c r="J774" i="5" s="1"/>
  <c r="J775" i="5"/>
  <c r="I588" i="5"/>
  <c r="J588" i="5" s="1"/>
  <c r="J589" i="5"/>
  <c r="I624" i="5"/>
  <c r="J625" i="5"/>
  <c r="I697" i="5"/>
  <c r="J697" i="5" s="1"/>
  <c r="J698" i="5"/>
  <c r="I549" i="5"/>
  <c r="H549" i="5"/>
  <c r="H548" i="5" s="1"/>
  <c r="I979" i="5"/>
  <c r="H979" i="5"/>
  <c r="H978" i="5" s="1"/>
  <c r="I978" i="5" l="1"/>
  <c r="J978" i="5" s="1"/>
  <c r="J979" i="5"/>
  <c r="I369" i="5"/>
  <c r="J369" i="5" s="1"/>
  <c r="J370" i="5"/>
  <c r="I548" i="5"/>
  <c r="J548" i="5" s="1"/>
  <c r="J549" i="5"/>
  <c r="I623" i="5"/>
  <c r="J623" i="5" s="1"/>
  <c r="J624" i="5"/>
  <c r="I1062" i="5"/>
  <c r="H1062" i="5"/>
  <c r="H1061" i="5" s="1"/>
  <c r="I1061" i="5" l="1"/>
  <c r="J1061" i="5" s="1"/>
  <c r="J1062" i="5"/>
  <c r="I710" i="5"/>
  <c r="I709" i="5" l="1"/>
  <c r="J709" i="5" s="1"/>
  <c r="J710" i="5"/>
  <c r="I296" i="5"/>
  <c r="H296" i="5"/>
  <c r="I293" i="5"/>
  <c r="H293" i="5"/>
  <c r="H292" i="5" s="1"/>
  <c r="H892" i="5"/>
  <c r="J892" i="5" s="1"/>
  <c r="H839" i="5"/>
  <c r="J839" i="5" s="1"/>
  <c r="J296" i="5" l="1"/>
  <c r="I292" i="5"/>
  <c r="J292" i="5" s="1"/>
  <c r="J293" i="5"/>
  <c r="I832" i="5"/>
  <c r="H832" i="5"/>
  <c r="H831" i="5" s="1"/>
  <c r="I828" i="5"/>
  <c r="I827" i="5" l="1"/>
  <c r="J827" i="5" s="1"/>
  <c r="J828" i="5"/>
  <c r="I831" i="5"/>
  <c r="J831" i="5" s="1"/>
  <c r="J832" i="5"/>
  <c r="H890" i="5"/>
  <c r="H889" i="5" s="1"/>
  <c r="I278" i="5"/>
  <c r="H278" i="5"/>
  <c r="H277" i="5" s="1"/>
  <c r="I241" i="5"/>
  <c r="H241" i="5"/>
  <c r="H240" i="5" s="1"/>
  <c r="H1101" i="5"/>
  <c r="H920" i="5"/>
  <c r="H918" i="5"/>
  <c r="H932" i="5"/>
  <c r="J932" i="5" s="1"/>
  <c r="I277" i="5" l="1"/>
  <c r="J277" i="5" s="1"/>
  <c r="J278" i="5"/>
  <c r="I240" i="5"/>
  <c r="J240" i="5" s="1"/>
  <c r="J241" i="5"/>
  <c r="I153" i="5"/>
  <c r="H153" i="5"/>
  <c r="H152" i="5" s="1"/>
  <c r="I152" i="5" l="1"/>
  <c r="J152" i="5" s="1"/>
  <c r="J153" i="5"/>
  <c r="H516" i="5"/>
  <c r="H515" i="5" s="1"/>
  <c r="I317" i="5" l="1"/>
  <c r="H317" i="5"/>
  <c r="H316" i="5" s="1"/>
  <c r="H528" i="5"/>
  <c r="J528" i="5" s="1"/>
  <c r="H936" i="5"/>
  <c r="I316" i="5" l="1"/>
  <c r="J316" i="5" s="1"/>
  <c r="J317" i="5"/>
  <c r="H935" i="5"/>
  <c r="J935" i="5" s="1"/>
  <c r="J936" i="5"/>
  <c r="I866" i="5"/>
  <c r="H866" i="5"/>
  <c r="H865" i="5" s="1"/>
  <c r="H864" i="5" s="1"/>
  <c r="H863" i="5" s="1"/>
  <c r="I865" i="5" l="1"/>
  <c r="J866" i="5"/>
  <c r="I492" i="5"/>
  <c r="H492" i="5"/>
  <c r="H491" i="5" s="1"/>
  <c r="I46" i="5"/>
  <c r="H46" i="5"/>
  <c r="J46" i="5" l="1"/>
  <c r="I864" i="5"/>
  <c r="J865" i="5"/>
  <c r="I491" i="5"/>
  <c r="J491" i="5" s="1"/>
  <c r="J492" i="5"/>
  <c r="I744" i="5"/>
  <c r="H744" i="5"/>
  <c r="H743" i="5" s="1"/>
  <c r="H742" i="5" s="1"/>
  <c r="H741" i="5" s="1"/>
  <c r="I743" i="5" l="1"/>
  <c r="J744" i="5"/>
  <c r="I863" i="5"/>
  <c r="J863" i="5" s="1"/>
  <c r="J864" i="5"/>
  <c r="H654" i="5"/>
  <c r="J654" i="5" s="1"/>
  <c r="H652" i="5"/>
  <c r="J652" i="5" s="1"/>
  <c r="I651" i="5"/>
  <c r="I742" i="5" l="1"/>
  <c r="J743" i="5"/>
  <c r="I650" i="5"/>
  <c r="H651" i="5"/>
  <c r="H650" i="5" s="1"/>
  <c r="H649" i="5" s="1"/>
  <c r="I488" i="5"/>
  <c r="H488" i="5"/>
  <c r="J651" i="5" l="1"/>
  <c r="J488" i="5"/>
  <c r="I741" i="5"/>
  <c r="J741" i="5" s="1"/>
  <c r="J742" i="5"/>
  <c r="I649" i="5"/>
  <c r="J649" i="5" s="1"/>
  <c r="J650" i="5"/>
  <c r="H1044" i="5"/>
  <c r="J1044" i="5" s="1"/>
  <c r="H1042" i="5"/>
  <c r="H1007" i="5"/>
  <c r="I853" i="5"/>
  <c r="H853" i="5"/>
  <c r="H852" i="5" s="1"/>
  <c r="H851" i="5" s="1"/>
  <c r="H1006" i="5" l="1"/>
  <c r="J1007" i="5"/>
  <c r="I852" i="5"/>
  <c r="J853" i="5"/>
  <c r="I716" i="5"/>
  <c r="I70" i="5"/>
  <c r="H70" i="5"/>
  <c r="I68" i="5"/>
  <c r="H68" i="5"/>
  <c r="J68" i="5" l="1"/>
  <c r="J70" i="5"/>
  <c r="I715" i="5"/>
  <c r="J715" i="5" s="1"/>
  <c r="J716" i="5"/>
  <c r="H1005" i="5"/>
  <c r="J1005" i="5" s="1"/>
  <c r="J1006" i="5"/>
  <c r="I851" i="5"/>
  <c r="J851" i="5" s="1"/>
  <c r="J852" i="5"/>
  <c r="H67" i="5"/>
  <c r="I67" i="5"/>
  <c r="I66" i="5" s="1"/>
  <c r="H66" i="5" l="1"/>
  <c r="H65" i="5" s="1"/>
  <c r="H64" i="5" s="1"/>
  <c r="J67" i="5"/>
  <c r="H1082" i="5"/>
  <c r="I824" i="5"/>
  <c r="H824" i="5"/>
  <c r="J824" i="5" l="1"/>
  <c r="I65" i="5"/>
  <c r="J66" i="5"/>
  <c r="I1042" i="5"/>
  <c r="J1042" i="5" s="1"/>
  <c r="H988" i="5"/>
  <c r="H1016" i="5"/>
  <c r="J1016" i="5" s="1"/>
  <c r="I1012" i="5"/>
  <c r="I64" i="5" l="1"/>
  <c r="J64" i="5" s="1"/>
  <c r="J65" i="5"/>
  <c r="I1011" i="5"/>
  <c r="J1012" i="5"/>
  <c r="H1011" i="5"/>
  <c r="H1010" i="5" s="1"/>
  <c r="I1010" i="5" l="1"/>
  <c r="J1010" i="5" s="1"/>
  <c r="J1011" i="5"/>
  <c r="I748" i="5"/>
  <c r="H748" i="5"/>
  <c r="H747" i="5" s="1"/>
  <c r="I416" i="5"/>
  <c r="H416" i="5"/>
  <c r="H415" i="5" s="1"/>
  <c r="H414" i="5" s="1"/>
  <c r="I991" i="5"/>
  <c r="J991" i="5" s="1"/>
  <c r="I747" i="5" l="1"/>
  <c r="J748" i="5"/>
  <c r="I415" i="5"/>
  <c r="J416" i="5"/>
  <c r="H746" i="5"/>
  <c r="I615" i="5"/>
  <c r="H615" i="5"/>
  <c r="I414" i="5" l="1"/>
  <c r="J414" i="5" s="1"/>
  <c r="J415" i="5"/>
  <c r="I746" i="5"/>
  <c r="J746" i="5" s="1"/>
  <c r="J747" i="5"/>
  <c r="I614" i="5"/>
  <c r="J615" i="5"/>
  <c r="I150" i="5"/>
  <c r="H150" i="5"/>
  <c r="I148" i="5"/>
  <c r="J148" i="5" s="1"/>
  <c r="H148" i="5"/>
  <c r="I497" i="5"/>
  <c r="H497" i="5"/>
  <c r="H496" i="5" s="1"/>
  <c r="H495" i="5" s="1"/>
  <c r="H1133" i="5"/>
  <c r="I684" i="5"/>
  <c r="H684" i="5"/>
  <c r="H683" i="5" s="1"/>
  <c r="H682" i="5" s="1"/>
  <c r="H681" i="5" s="1"/>
  <c r="I133" i="5"/>
  <c r="H133" i="5"/>
  <c r="H132" i="5" s="1"/>
  <c r="H131" i="5" s="1"/>
  <c r="H130" i="5" s="1"/>
  <c r="H117" i="5"/>
  <c r="J150" i="5" l="1"/>
  <c r="I496" i="5"/>
  <c r="J497" i="5"/>
  <c r="I132" i="5"/>
  <c r="J133" i="5"/>
  <c r="I683" i="5"/>
  <c r="J684" i="5"/>
  <c r="I147" i="5"/>
  <c r="H147" i="5"/>
  <c r="H146" i="5" s="1"/>
  <c r="I146" i="5" l="1"/>
  <c r="J146" i="5" s="1"/>
  <c r="J147" i="5"/>
  <c r="I682" i="5"/>
  <c r="J683" i="5"/>
  <c r="I495" i="5"/>
  <c r="J495" i="5" s="1"/>
  <c r="J496" i="5"/>
  <c r="I131" i="5"/>
  <c r="J132" i="5"/>
  <c r="I1029" i="5"/>
  <c r="J1029" i="5" s="1"/>
  <c r="H1029" i="5"/>
  <c r="J682" i="5" l="1"/>
  <c r="I681" i="5"/>
  <c r="I130" i="5"/>
  <c r="J130" i="5" s="1"/>
  <c r="J131" i="5"/>
  <c r="I541" i="5"/>
  <c r="H541" i="5"/>
  <c r="H540" i="5" s="1"/>
  <c r="I540" i="5" l="1"/>
  <c r="J540" i="5" s="1"/>
  <c r="J541" i="5"/>
  <c r="I783" i="5"/>
  <c r="H783" i="5"/>
  <c r="H782" i="5" s="1"/>
  <c r="H781" i="5" s="1"/>
  <c r="H780" i="5" s="1"/>
  <c r="H779" i="5" s="1"/>
  <c r="I505" i="5"/>
  <c r="H505" i="5"/>
  <c r="H504" i="5" s="1"/>
  <c r="H503" i="5" s="1"/>
  <c r="H502" i="5" s="1"/>
  <c r="I504" i="5" l="1"/>
  <c r="J504" i="5" s="1"/>
  <c r="J505" i="5"/>
  <c r="I782" i="5"/>
  <c r="J783" i="5"/>
  <c r="I537" i="5"/>
  <c r="H537" i="5"/>
  <c r="H536" i="5" s="1"/>
  <c r="I503" i="5" l="1"/>
  <c r="I502" i="5" s="1"/>
  <c r="J502" i="5" s="1"/>
  <c r="I536" i="5"/>
  <c r="J536" i="5" s="1"/>
  <c r="J537" i="5"/>
  <c r="I781" i="5"/>
  <c r="J782" i="5"/>
  <c r="I462" i="5"/>
  <c r="H462" i="5"/>
  <c r="H461" i="5" s="1"/>
  <c r="I403" i="5"/>
  <c r="H403" i="5"/>
  <c r="H402" i="5" s="1"/>
  <c r="H401" i="5" s="1"/>
  <c r="H400" i="5" s="1"/>
  <c r="I58" i="5"/>
  <c r="H58" i="5"/>
  <c r="J503" i="5" l="1"/>
  <c r="J58" i="5"/>
  <c r="I461" i="5"/>
  <c r="J461" i="5" s="1"/>
  <c r="J462" i="5"/>
  <c r="I402" i="5"/>
  <c r="J403" i="5"/>
  <c r="I780" i="5"/>
  <c r="J781" i="5"/>
  <c r="I1028" i="5"/>
  <c r="H1028" i="5"/>
  <c r="H1027" i="5" s="1"/>
  <c r="H1026" i="5" s="1"/>
  <c r="I1027" i="5" l="1"/>
  <c r="J1028" i="5"/>
  <c r="I779" i="5"/>
  <c r="J779" i="5" s="1"/>
  <c r="J780" i="5"/>
  <c r="I401" i="5"/>
  <c r="J402" i="5"/>
  <c r="I86" i="5"/>
  <c r="H86" i="5"/>
  <c r="I78" i="5"/>
  <c r="H78" i="5"/>
  <c r="I1086" i="5"/>
  <c r="H1086" i="5"/>
  <c r="H1085" i="5" s="1"/>
  <c r="H1084" i="5" s="1"/>
  <c r="I40" i="5"/>
  <c r="H40" i="5"/>
  <c r="I32" i="5"/>
  <c r="H32" i="5"/>
  <c r="J32" i="5" l="1"/>
  <c r="J86" i="5"/>
  <c r="J40" i="5"/>
  <c r="J78" i="5"/>
  <c r="I1026" i="5"/>
  <c r="J1026" i="5" s="1"/>
  <c r="J1027" i="5"/>
  <c r="I400" i="5"/>
  <c r="J400" i="5" s="1"/>
  <c r="J401" i="5"/>
  <c r="I1085" i="5"/>
  <c r="J1086" i="5"/>
  <c r="I1084" i="5" l="1"/>
  <c r="J1084" i="5" s="1"/>
  <c r="J1085" i="5"/>
  <c r="I524" i="5" l="1"/>
  <c r="H524" i="5"/>
  <c r="H523" i="5" s="1"/>
  <c r="I527" i="5"/>
  <c r="H527" i="5"/>
  <c r="I913" i="5"/>
  <c r="H913" i="5"/>
  <c r="I1070" i="5"/>
  <c r="H1070" i="5"/>
  <c r="H1069" i="5" s="1"/>
  <c r="H1068" i="5" s="1"/>
  <c r="H1067" i="5" s="1"/>
  <c r="H1066" i="5" s="1"/>
  <c r="H1065" i="5" s="1"/>
  <c r="H1064" i="5" s="1"/>
  <c r="I1057" i="5"/>
  <c r="H1057" i="5"/>
  <c r="I1055" i="5"/>
  <c r="H1055" i="5"/>
  <c r="I1053" i="5"/>
  <c r="H1053" i="5"/>
  <c r="I1047" i="5"/>
  <c r="H1047" i="5"/>
  <c r="H1046" i="5" s="1"/>
  <c r="I1041" i="5"/>
  <c r="H1041" i="5"/>
  <c r="I1035" i="5"/>
  <c r="H1035" i="5"/>
  <c r="H1034" i="5" s="1"/>
  <c r="H1033" i="5" s="1"/>
  <c r="H1032" i="5" s="1"/>
  <c r="H1021" i="5"/>
  <c r="H1020" i="5" s="1"/>
  <c r="H1019" i="5" s="1"/>
  <c r="H1018" i="5" s="1"/>
  <c r="I1002" i="5"/>
  <c r="H1002" i="5"/>
  <c r="H1001" i="5" s="1"/>
  <c r="I998" i="5"/>
  <c r="H998" i="5"/>
  <c r="H997" i="5" s="1"/>
  <c r="I988" i="5"/>
  <c r="H987" i="5"/>
  <c r="I984" i="5"/>
  <c r="H984" i="5"/>
  <c r="H983" i="5" s="1"/>
  <c r="H982" i="5" s="1"/>
  <c r="I977" i="5"/>
  <c r="H977" i="5"/>
  <c r="H976" i="5" s="1"/>
  <c r="I972" i="5"/>
  <c r="H972" i="5"/>
  <c r="H971" i="5" s="1"/>
  <c r="H970" i="5" s="1"/>
  <c r="H969" i="5" s="1"/>
  <c r="H968" i="5" s="1"/>
  <c r="I966" i="5"/>
  <c r="H966" i="5"/>
  <c r="I964" i="5"/>
  <c r="H964" i="5"/>
  <c r="I957" i="5"/>
  <c r="H957" i="5"/>
  <c r="H956" i="5" s="1"/>
  <c r="I952" i="5"/>
  <c r="H952" i="5"/>
  <c r="H951" i="5" s="1"/>
  <c r="I948" i="5"/>
  <c r="H948" i="5"/>
  <c r="H947" i="5" s="1"/>
  <c r="H946" i="5" s="1"/>
  <c r="I942" i="5"/>
  <c r="H942" i="5"/>
  <c r="H941" i="5" s="1"/>
  <c r="I939" i="5"/>
  <c r="H939" i="5"/>
  <c r="H938" i="5" s="1"/>
  <c r="I929" i="5"/>
  <c r="H929" i="5"/>
  <c r="H928" i="5" s="1"/>
  <c r="I925" i="5"/>
  <c r="H925" i="5"/>
  <c r="I923" i="5"/>
  <c r="H923" i="5"/>
  <c r="I920" i="5"/>
  <c r="J920" i="5" s="1"/>
  <c r="I918" i="5"/>
  <c r="J918" i="5" s="1"/>
  <c r="I916" i="5"/>
  <c r="H916" i="5"/>
  <c r="I911" i="5"/>
  <c r="H911" i="5"/>
  <c r="I909" i="5"/>
  <c r="H909" i="5"/>
  <c r="I906" i="5"/>
  <c r="H906" i="5"/>
  <c r="H905" i="5" s="1"/>
  <c r="I903" i="5"/>
  <c r="H903" i="5"/>
  <c r="I901" i="5"/>
  <c r="H901" i="5"/>
  <c r="I898" i="5"/>
  <c r="H898" i="5"/>
  <c r="I896" i="5"/>
  <c r="H896" i="5"/>
  <c r="I890" i="5"/>
  <c r="J890" i="5" s="1"/>
  <c r="I887" i="5"/>
  <c r="J887" i="5" s="1"/>
  <c r="H887" i="5"/>
  <c r="I885" i="5"/>
  <c r="H885" i="5"/>
  <c r="I883" i="5"/>
  <c r="J883" i="5" s="1"/>
  <c r="H883" i="5"/>
  <c r="I881" i="5"/>
  <c r="H881" i="5"/>
  <c r="I879" i="5"/>
  <c r="J879" i="5" s="1"/>
  <c r="H879" i="5"/>
  <c r="I871" i="5"/>
  <c r="H871" i="5"/>
  <c r="H870" i="5" s="1"/>
  <c r="H869" i="5" s="1"/>
  <c r="H868" i="5" s="1"/>
  <c r="H862" i="5" s="1"/>
  <c r="I860" i="5"/>
  <c r="H860" i="5"/>
  <c r="H859" i="5" s="1"/>
  <c r="H858" i="5" s="1"/>
  <c r="H857" i="5" s="1"/>
  <c r="H856" i="5" s="1"/>
  <c r="I848" i="5"/>
  <c r="H848" i="5"/>
  <c r="I846" i="5"/>
  <c r="J846" i="5" s="1"/>
  <c r="H846" i="5"/>
  <c r="I843" i="5"/>
  <c r="H843" i="5"/>
  <c r="H842" i="5" s="1"/>
  <c r="I838" i="5"/>
  <c r="H838" i="5"/>
  <c r="I836" i="5"/>
  <c r="H836" i="5"/>
  <c r="H835" i="5" s="1"/>
  <c r="I823" i="5"/>
  <c r="J823" i="5" s="1"/>
  <c r="H823" i="5"/>
  <c r="I816" i="5"/>
  <c r="H816" i="5"/>
  <c r="H815" i="5" s="1"/>
  <c r="H814" i="5" s="1"/>
  <c r="I812" i="5"/>
  <c r="H812" i="5"/>
  <c r="H811" i="5" s="1"/>
  <c r="I809" i="5"/>
  <c r="H809" i="5"/>
  <c r="H808" i="5" s="1"/>
  <c r="J838" i="5" l="1"/>
  <c r="J848" i="5"/>
  <c r="J881" i="5"/>
  <c r="J885" i="5"/>
  <c r="J896" i="5"/>
  <c r="J901" i="5"/>
  <c r="J911" i="5"/>
  <c r="J925" i="5"/>
  <c r="J966" i="5"/>
  <c r="J1041" i="5"/>
  <c r="J1053" i="5"/>
  <c r="J1057" i="5"/>
  <c r="J913" i="5"/>
  <c r="I808" i="5"/>
  <c r="J808" i="5" s="1"/>
  <c r="J809" i="5"/>
  <c r="I815" i="5"/>
  <c r="J816" i="5"/>
  <c r="I859" i="5"/>
  <c r="J860" i="5"/>
  <c r="I905" i="5"/>
  <c r="J905" i="5" s="1"/>
  <c r="J906" i="5"/>
  <c r="I938" i="5"/>
  <c r="J938" i="5" s="1"/>
  <c r="J939" i="5"/>
  <c r="I947" i="5"/>
  <c r="J948" i="5"/>
  <c r="I956" i="5"/>
  <c r="J956" i="5" s="1"/>
  <c r="J957" i="5"/>
  <c r="I976" i="5"/>
  <c r="J976" i="5" s="1"/>
  <c r="J977" i="5"/>
  <c r="I987" i="5"/>
  <c r="J987" i="5" s="1"/>
  <c r="J988" i="5"/>
  <c r="I1001" i="5"/>
  <c r="J1001" i="5" s="1"/>
  <c r="J1002" i="5"/>
  <c r="I1021" i="5"/>
  <c r="J1022" i="5"/>
  <c r="I523" i="5"/>
  <c r="J523" i="5" s="1"/>
  <c r="J524" i="5"/>
  <c r="I811" i="5"/>
  <c r="J811" i="5" s="1"/>
  <c r="J812" i="5"/>
  <c r="I835" i="5"/>
  <c r="J835" i="5" s="1"/>
  <c r="J836" i="5"/>
  <c r="I842" i="5"/>
  <c r="J842" i="5" s="1"/>
  <c r="J843" i="5"/>
  <c r="I870" i="5"/>
  <c r="J871" i="5"/>
  <c r="I928" i="5"/>
  <c r="J928" i="5" s="1"/>
  <c r="J929" i="5"/>
  <c r="I941" i="5"/>
  <c r="J941" i="5" s="1"/>
  <c r="J942" i="5"/>
  <c r="I951" i="5"/>
  <c r="J951" i="5" s="1"/>
  <c r="J952" i="5"/>
  <c r="I971" i="5"/>
  <c r="J972" i="5"/>
  <c r="I983" i="5"/>
  <c r="J984" i="5"/>
  <c r="I997" i="5"/>
  <c r="J997" i="5" s="1"/>
  <c r="J998" i="5"/>
  <c r="I1034" i="5"/>
  <c r="J1035" i="5"/>
  <c r="I1046" i="5"/>
  <c r="J1046" i="5" s="1"/>
  <c r="J1047" i="5"/>
  <c r="I1069" i="5"/>
  <c r="J1070" i="5"/>
  <c r="J898" i="5"/>
  <c r="J903" i="5"/>
  <c r="J909" i="5"/>
  <c r="J916" i="5"/>
  <c r="J923" i="5"/>
  <c r="J964" i="5"/>
  <c r="J1055" i="5"/>
  <c r="J527" i="5"/>
  <c r="H927" i="5"/>
  <c r="I889" i="5"/>
  <c r="J889" i="5" s="1"/>
  <c r="H1040" i="5"/>
  <c r="H1039" i="5" s="1"/>
  <c r="H1025" i="5" s="1"/>
  <c r="H900" i="5"/>
  <c r="H986" i="5"/>
  <c r="H981" i="5" s="1"/>
  <c r="H1052" i="5"/>
  <c r="H895" i="5"/>
  <c r="I908" i="5"/>
  <c r="H878" i="5"/>
  <c r="I900" i="5"/>
  <c r="H908" i="5"/>
  <c r="I922" i="5"/>
  <c r="I1052" i="5"/>
  <c r="I895" i="5"/>
  <c r="H915" i="5"/>
  <c r="I915" i="5"/>
  <c r="I963" i="5"/>
  <c r="H807" i="5"/>
  <c r="H963" i="5"/>
  <c r="H962" i="5" s="1"/>
  <c r="H961" i="5" s="1"/>
  <c r="H960" i="5" s="1"/>
  <c r="H922" i="5"/>
  <c r="I845" i="5"/>
  <c r="H845" i="5"/>
  <c r="H822" i="5" s="1"/>
  <c r="H821" i="5" s="1"/>
  <c r="H950" i="5"/>
  <c r="I878" i="5"/>
  <c r="H806" i="5" l="1"/>
  <c r="H805" i="5" s="1"/>
  <c r="H804" i="5" s="1"/>
  <c r="H803" i="5" s="1"/>
  <c r="J1052" i="5"/>
  <c r="I807" i="5"/>
  <c r="J900" i="5"/>
  <c r="I986" i="5"/>
  <c r="J986" i="5" s="1"/>
  <c r="J922" i="5"/>
  <c r="I950" i="5"/>
  <c r="J950" i="5" s="1"/>
  <c r="I982" i="5"/>
  <c r="J982" i="5" s="1"/>
  <c r="J983" i="5"/>
  <c r="I946" i="5"/>
  <c r="J946" i="5" s="1"/>
  <c r="J947" i="5"/>
  <c r="I814" i="5"/>
  <c r="J814" i="5" s="1"/>
  <c r="J815" i="5"/>
  <c r="I822" i="5"/>
  <c r="I821" i="5" s="1"/>
  <c r="J845" i="5"/>
  <c r="I962" i="5"/>
  <c r="J963" i="5"/>
  <c r="I1068" i="5"/>
  <c r="J1069" i="5"/>
  <c r="I1033" i="5"/>
  <c r="J1034" i="5"/>
  <c r="I970" i="5"/>
  <c r="J971" i="5"/>
  <c r="I869" i="5"/>
  <c r="J870" i="5"/>
  <c r="I1020" i="5"/>
  <c r="J1021" i="5"/>
  <c r="I858" i="5"/>
  <c r="J859" i="5"/>
  <c r="J915" i="5"/>
  <c r="I1040" i="5"/>
  <c r="J878" i="5"/>
  <c r="J895" i="5"/>
  <c r="J908" i="5"/>
  <c r="I927" i="5"/>
  <c r="J927" i="5" s="1"/>
  <c r="I1051" i="5"/>
  <c r="H1051" i="5"/>
  <c r="H1050" i="5" s="1"/>
  <c r="H1049" i="5" s="1"/>
  <c r="H1024" i="5" s="1"/>
  <c r="H975" i="5"/>
  <c r="H974" i="5" s="1"/>
  <c r="H820" i="5"/>
  <c r="H819" i="5" s="1"/>
  <c r="I877" i="5"/>
  <c r="H877" i="5"/>
  <c r="J807" i="5" l="1"/>
  <c r="I806" i="5"/>
  <c r="J806" i="5" s="1"/>
  <c r="I981" i="5"/>
  <c r="J981" i="5" s="1"/>
  <c r="I1039" i="5"/>
  <c r="J1040" i="5"/>
  <c r="I1050" i="5"/>
  <c r="J1051" i="5"/>
  <c r="I857" i="5"/>
  <c r="J858" i="5"/>
  <c r="I868" i="5"/>
  <c r="J869" i="5"/>
  <c r="I1032" i="5"/>
  <c r="J1032" i="5" s="1"/>
  <c r="J1033" i="5"/>
  <c r="J822" i="5"/>
  <c r="I1019" i="5"/>
  <c r="J1020" i="5"/>
  <c r="I969" i="5"/>
  <c r="J970" i="5"/>
  <c r="I1067" i="5"/>
  <c r="J1068" i="5"/>
  <c r="I961" i="5"/>
  <c r="J962" i="5"/>
  <c r="J877" i="5"/>
  <c r="I876" i="5"/>
  <c r="H876" i="5"/>
  <c r="H875" i="5" s="1"/>
  <c r="H874" i="5" s="1"/>
  <c r="H818" i="5" s="1"/>
  <c r="I975" i="5" l="1"/>
  <c r="I805" i="5"/>
  <c r="J805" i="5" s="1"/>
  <c r="I875" i="5"/>
  <c r="J876" i="5"/>
  <c r="I1066" i="5"/>
  <c r="J1067" i="5"/>
  <c r="I1018" i="5"/>
  <c r="J1018" i="5" s="1"/>
  <c r="J1019" i="5"/>
  <c r="I856" i="5"/>
  <c r="J856" i="5" s="1"/>
  <c r="J857" i="5"/>
  <c r="I960" i="5"/>
  <c r="J960" i="5" s="1"/>
  <c r="J961" i="5"/>
  <c r="I968" i="5"/>
  <c r="J968" i="5" s="1"/>
  <c r="J969" i="5"/>
  <c r="J821" i="5"/>
  <c r="I820" i="5"/>
  <c r="I862" i="5"/>
  <c r="J862" i="5" s="1"/>
  <c r="J868" i="5"/>
  <c r="I1049" i="5"/>
  <c r="J1050" i="5"/>
  <c r="I1025" i="5"/>
  <c r="J1025" i="5" s="1"/>
  <c r="J1039" i="5"/>
  <c r="H802" i="5"/>
  <c r="J975" i="5" l="1"/>
  <c r="I974" i="5"/>
  <c r="J974" i="5" s="1"/>
  <c r="I804" i="5"/>
  <c r="J804" i="5" s="1"/>
  <c r="I1065" i="5"/>
  <c r="J1066" i="5"/>
  <c r="I874" i="5"/>
  <c r="J875" i="5"/>
  <c r="I1024" i="5"/>
  <c r="J1024" i="5" s="1"/>
  <c r="J1049" i="5"/>
  <c r="I819" i="5"/>
  <c r="J819" i="5" s="1"/>
  <c r="J820" i="5"/>
  <c r="I201" i="5"/>
  <c r="H201" i="5"/>
  <c r="I383" i="5"/>
  <c r="H383" i="5"/>
  <c r="H382" i="5" s="1"/>
  <c r="H381" i="5" s="1"/>
  <c r="I803" i="5" l="1"/>
  <c r="J803" i="5" s="1"/>
  <c r="J201" i="5"/>
  <c r="I382" i="5"/>
  <c r="J383" i="5"/>
  <c r="I818" i="5"/>
  <c r="J874" i="5"/>
  <c r="I1064" i="5"/>
  <c r="J1064" i="5" s="1"/>
  <c r="J1065" i="5"/>
  <c r="H380" i="5"/>
  <c r="H379" i="5" s="1"/>
  <c r="I144" i="5"/>
  <c r="H144" i="5"/>
  <c r="H143" i="5" s="1"/>
  <c r="H142" i="5" s="1"/>
  <c r="H141" i="5" s="1"/>
  <c r="I713" i="5"/>
  <c r="I707" i="5"/>
  <c r="H707" i="5"/>
  <c r="H706" i="5" s="1"/>
  <c r="I479" i="5"/>
  <c r="I478" i="5" s="1"/>
  <c r="H479" i="5"/>
  <c r="H478" i="5" s="1"/>
  <c r="I259" i="5"/>
  <c r="H259" i="5"/>
  <c r="H258" i="5" s="1"/>
  <c r="H257" i="5" s="1"/>
  <c r="H256" i="5" s="1"/>
  <c r="I248" i="5"/>
  <c r="H248" i="5"/>
  <c r="H247" i="5" s="1"/>
  <c r="I725" i="5"/>
  <c r="H725" i="5"/>
  <c r="H724" i="5" s="1"/>
  <c r="H723" i="5" s="1"/>
  <c r="I389" i="5"/>
  <c r="H389" i="5"/>
  <c r="H388" i="5" s="1"/>
  <c r="J479" i="5" l="1"/>
  <c r="I388" i="5"/>
  <c r="J388" i="5" s="1"/>
  <c r="J389" i="5"/>
  <c r="I247" i="5"/>
  <c r="J247" i="5" s="1"/>
  <c r="J248" i="5"/>
  <c r="I712" i="5"/>
  <c r="J712" i="5" s="1"/>
  <c r="J713" i="5"/>
  <c r="I706" i="5"/>
  <c r="J706" i="5" s="1"/>
  <c r="J707" i="5"/>
  <c r="I802" i="5"/>
  <c r="J802" i="5" s="1"/>
  <c r="J818" i="5"/>
  <c r="I381" i="5"/>
  <c r="J382" i="5"/>
  <c r="I724" i="5"/>
  <c r="J725" i="5"/>
  <c r="I258" i="5"/>
  <c r="J259" i="5"/>
  <c r="I143" i="5"/>
  <c r="J144" i="5"/>
  <c r="H705" i="5"/>
  <c r="J478" i="5"/>
  <c r="I142" i="5" l="1"/>
  <c r="J143" i="5"/>
  <c r="I723" i="5"/>
  <c r="J723" i="5" s="1"/>
  <c r="J724" i="5"/>
  <c r="I257" i="5"/>
  <c r="J258" i="5"/>
  <c r="I380" i="5"/>
  <c r="J381" i="5"/>
  <c r="I705" i="5"/>
  <c r="J705" i="5" s="1"/>
  <c r="I214" i="5"/>
  <c r="H214" i="5"/>
  <c r="H213" i="5" s="1"/>
  <c r="I211" i="5"/>
  <c r="H211" i="5"/>
  <c r="H210" i="5" s="1"/>
  <c r="I208" i="5"/>
  <c r="H208" i="5"/>
  <c r="H207" i="5" s="1"/>
  <c r="I173" i="5"/>
  <c r="H173" i="5"/>
  <c r="H172" i="5" s="1"/>
  <c r="H171" i="5" s="1"/>
  <c r="I117" i="5"/>
  <c r="J117" i="5" s="1"/>
  <c r="I115" i="5"/>
  <c r="H115" i="5"/>
  <c r="J115" i="5" l="1"/>
  <c r="I207" i="5"/>
  <c r="J207" i="5" s="1"/>
  <c r="J208" i="5"/>
  <c r="I213" i="5"/>
  <c r="J213" i="5" s="1"/>
  <c r="J214" i="5"/>
  <c r="I379" i="5"/>
  <c r="J379" i="5" s="1"/>
  <c r="J380" i="5"/>
  <c r="I172" i="5"/>
  <c r="J173" i="5"/>
  <c r="I210" i="5"/>
  <c r="J210" i="5" s="1"/>
  <c r="J211" i="5"/>
  <c r="I256" i="5"/>
  <c r="J256" i="5" s="1"/>
  <c r="J257" i="5"/>
  <c r="I141" i="5"/>
  <c r="J141" i="5" s="1"/>
  <c r="J142" i="5"/>
  <c r="H206" i="5"/>
  <c r="I171" i="5" l="1"/>
  <c r="J171" i="5" s="1"/>
  <c r="J172" i="5"/>
  <c r="I206" i="5"/>
  <c r="J206" i="5" s="1"/>
  <c r="I119" i="5"/>
  <c r="H119" i="5"/>
  <c r="H114" i="5" s="1"/>
  <c r="I114" i="5" l="1"/>
  <c r="J114" i="5" s="1"/>
  <c r="J119" i="5"/>
  <c r="I101" i="5"/>
  <c r="J101" i="5" s="1"/>
  <c r="H101" i="5"/>
  <c r="I1109" i="5" l="1"/>
  <c r="H1109" i="5"/>
  <c r="H1108" i="5" s="1"/>
  <c r="H1107" i="5" s="1"/>
  <c r="H1106" i="5" s="1"/>
  <c r="H1105" i="5" s="1"/>
  <c r="I1108" i="5" l="1"/>
  <c r="J1109" i="5"/>
  <c r="I127" i="5"/>
  <c r="H127" i="5"/>
  <c r="I125" i="5"/>
  <c r="H125" i="5"/>
  <c r="J125" i="5" l="1"/>
  <c r="J127" i="5"/>
  <c r="I1107" i="5"/>
  <c r="J1108" i="5"/>
  <c r="H124" i="5"/>
  <c r="I124" i="5"/>
  <c r="I1106" i="5" l="1"/>
  <c r="J1107" i="5"/>
  <c r="J124" i="5"/>
  <c r="I109" i="5"/>
  <c r="H109" i="5"/>
  <c r="I107" i="5"/>
  <c r="J107" i="5" s="1"/>
  <c r="H107" i="5"/>
  <c r="I739" i="5"/>
  <c r="H739" i="5"/>
  <c r="I737" i="5"/>
  <c r="H737" i="5"/>
  <c r="I735" i="5"/>
  <c r="H735" i="5"/>
  <c r="I731" i="5"/>
  <c r="H731" i="5"/>
  <c r="I729" i="5"/>
  <c r="H729" i="5"/>
  <c r="I1082" i="5"/>
  <c r="J1082" i="5" s="1"/>
  <c r="I1080" i="5"/>
  <c r="H1080" i="5"/>
  <c r="I62" i="5"/>
  <c r="H62" i="5"/>
  <c r="H61" i="5" s="1"/>
  <c r="H60" i="5" s="1"/>
  <c r="I56" i="5"/>
  <c r="H56" i="5"/>
  <c r="H54" i="5"/>
  <c r="I54" i="5"/>
  <c r="I487" i="5"/>
  <c r="H487" i="5"/>
  <c r="I485" i="5"/>
  <c r="H485" i="5"/>
  <c r="H484" i="5" s="1"/>
  <c r="I482" i="5"/>
  <c r="H482" i="5"/>
  <c r="H481" i="5" s="1"/>
  <c r="I473" i="5"/>
  <c r="H473" i="5"/>
  <c r="H472" i="5" s="1"/>
  <c r="H471" i="5" s="1"/>
  <c r="I469" i="5"/>
  <c r="H469" i="5"/>
  <c r="H468" i="5" s="1"/>
  <c r="I465" i="5"/>
  <c r="H465" i="5"/>
  <c r="H464" i="5" s="1"/>
  <c r="J1080" i="5" l="1"/>
  <c r="J56" i="5"/>
  <c r="J737" i="5"/>
  <c r="J731" i="5"/>
  <c r="J487" i="5"/>
  <c r="I472" i="5"/>
  <c r="J473" i="5"/>
  <c r="I61" i="5"/>
  <c r="J62" i="5"/>
  <c r="I464" i="5"/>
  <c r="J464" i="5" s="1"/>
  <c r="J465" i="5"/>
  <c r="I484" i="5"/>
  <c r="J484" i="5" s="1"/>
  <c r="J485" i="5"/>
  <c r="I1105" i="5"/>
  <c r="J1105" i="5" s="1"/>
  <c r="J1106" i="5"/>
  <c r="I468" i="5"/>
  <c r="J468" i="5" s="1"/>
  <c r="J469" i="5"/>
  <c r="I481" i="5"/>
  <c r="J481" i="5" s="1"/>
  <c r="J482" i="5"/>
  <c r="J54" i="5"/>
  <c r="J729" i="5"/>
  <c r="J735" i="5"/>
  <c r="J739" i="5"/>
  <c r="J109" i="5"/>
  <c r="H477" i="5"/>
  <c r="H476" i="5" s="1"/>
  <c r="H460" i="5"/>
  <c r="H1079" i="5"/>
  <c r="I1079" i="5"/>
  <c r="H728" i="5"/>
  <c r="H106" i="5"/>
  <c r="H734" i="5"/>
  <c r="H733" i="5" s="1"/>
  <c r="I728" i="5"/>
  <c r="J728" i="5" s="1"/>
  <c r="I106" i="5"/>
  <c r="I734" i="5"/>
  <c r="J106" i="5" l="1"/>
  <c r="J1079" i="5"/>
  <c r="I471" i="5"/>
  <c r="J471" i="5" s="1"/>
  <c r="J472" i="5"/>
  <c r="I733" i="5"/>
  <c r="J733" i="5" s="1"/>
  <c r="J734" i="5"/>
  <c r="I60" i="5"/>
  <c r="J60" i="5" s="1"/>
  <c r="J61" i="5"/>
  <c r="I460" i="5"/>
  <c r="J460" i="5" s="1"/>
  <c r="I477" i="5"/>
  <c r="H459" i="5"/>
  <c r="H458" i="5" s="1"/>
  <c r="I459" i="5" l="1"/>
  <c r="J459" i="5" s="1"/>
  <c r="I476" i="5"/>
  <c r="J476" i="5" s="1"/>
  <c r="J477" i="5"/>
  <c r="I395" i="5"/>
  <c r="H395" i="5"/>
  <c r="H394" i="5" s="1"/>
  <c r="H393" i="5" s="1"/>
  <c r="H313" i="5"/>
  <c r="I310" i="5"/>
  <c r="H310" i="5"/>
  <c r="I308" i="5"/>
  <c r="H308" i="5"/>
  <c r="I303" i="5"/>
  <c r="H303" i="5"/>
  <c r="H302" i="5" s="1"/>
  <c r="H301" i="5" s="1"/>
  <c r="H324" i="5"/>
  <c r="H323" i="5" s="1"/>
  <c r="H322" i="5" s="1"/>
  <c r="H321" i="5" s="1"/>
  <c r="I324" i="5"/>
  <c r="I84" i="5"/>
  <c r="H84" i="5"/>
  <c r="J308" i="5" l="1"/>
  <c r="I458" i="5"/>
  <c r="J458" i="5" s="1"/>
  <c r="I394" i="5"/>
  <c r="J395" i="5"/>
  <c r="I323" i="5"/>
  <c r="J324" i="5"/>
  <c r="H312" i="5"/>
  <c r="J312" i="5" s="1"/>
  <c r="J313" i="5"/>
  <c r="I302" i="5"/>
  <c r="J303" i="5"/>
  <c r="J84" i="5"/>
  <c r="J310" i="5"/>
  <c r="H391" i="5"/>
  <c r="H392" i="5"/>
  <c r="H307" i="5"/>
  <c r="I307" i="5"/>
  <c r="H83" i="5"/>
  <c r="H82" i="5" s="1"/>
  <c r="H81" i="5" s="1"/>
  <c r="H80" i="5" s="1"/>
  <c r="I83" i="5"/>
  <c r="I393" i="5" l="1"/>
  <c r="J394" i="5"/>
  <c r="I82" i="5"/>
  <c r="J83" i="5"/>
  <c r="I301" i="5"/>
  <c r="J301" i="5" s="1"/>
  <c r="J302" i="5"/>
  <c r="I322" i="5"/>
  <c r="J323" i="5"/>
  <c r="I306" i="5"/>
  <c r="J307" i="5"/>
  <c r="H306" i="5"/>
  <c r="H300" i="5" s="1"/>
  <c r="H299" i="5" s="1"/>
  <c r="I428" i="5"/>
  <c r="H428" i="5"/>
  <c r="H427" i="5" s="1"/>
  <c r="H426" i="5" s="1"/>
  <c r="H425" i="5" s="1"/>
  <c r="I456" i="5"/>
  <c r="H456" i="5"/>
  <c r="H455" i="5" s="1"/>
  <c r="H454" i="5" s="1"/>
  <c r="I48" i="5"/>
  <c r="H48" i="5"/>
  <c r="H45" i="5" s="1"/>
  <c r="I300" i="5" l="1"/>
  <c r="I299" i="5" s="1"/>
  <c r="J299" i="5" s="1"/>
  <c r="I45" i="5"/>
  <c r="J45" i="5" s="1"/>
  <c r="J48" i="5"/>
  <c r="I427" i="5"/>
  <c r="J428" i="5"/>
  <c r="I321" i="5"/>
  <c r="J321" i="5" s="1"/>
  <c r="J322" i="5"/>
  <c r="I81" i="5"/>
  <c r="J82" i="5"/>
  <c r="I455" i="5"/>
  <c r="J456" i="5"/>
  <c r="J393" i="5"/>
  <c r="I392" i="5"/>
  <c r="J392" i="5" s="1"/>
  <c r="I391" i="5"/>
  <c r="J391" i="5" s="1"/>
  <c r="J306" i="5"/>
  <c r="H44" i="5"/>
  <c r="H43" i="5" s="1"/>
  <c r="H42" i="5" s="1"/>
  <c r="I44" i="5" l="1"/>
  <c r="J44" i="5" s="1"/>
  <c r="J300" i="5"/>
  <c r="I80" i="5"/>
  <c r="J80" i="5" s="1"/>
  <c r="J81" i="5"/>
  <c r="I426" i="5"/>
  <c r="J427" i="5"/>
  <c r="I454" i="5"/>
  <c r="J455" i="5"/>
  <c r="I448" i="5"/>
  <c r="H448" i="5"/>
  <c r="I446" i="5"/>
  <c r="H446" i="5"/>
  <c r="I226" i="5"/>
  <c r="H226" i="5"/>
  <c r="H225" i="5" s="1"/>
  <c r="H224" i="5" s="1"/>
  <c r="I222" i="5"/>
  <c r="H222" i="5"/>
  <c r="H221" i="5" s="1"/>
  <c r="I218" i="5"/>
  <c r="H218" i="5"/>
  <c r="H217" i="5" s="1"/>
  <c r="H216" i="5" s="1"/>
  <c r="I199" i="5"/>
  <c r="H199" i="5"/>
  <c r="I194" i="5"/>
  <c r="H194" i="5"/>
  <c r="H193" i="5" s="1"/>
  <c r="H192" i="5" s="1"/>
  <c r="H191" i="5" s="1"/>
  <c r="I189" i="5"/>
  <c r="H189" i="5"/>
  <c r="H188" i="5" s="1"/>
  <c r="H187" i="5" s="1"/>
  <c r="H186" i="5" s="1"/>
  <c r="I184" i="5"/>
  <c r="H184" i="5"/>
  <c r="H183" i="5" s="1"/>
  <c r="H182" i="5" s="1"/>
  <c r="I180" i="5"/>
  <c r="H180" i="5"/>
  <c r="H179" i="5" s="1"/>
  <c r="I169" i="5"/>
  <c r="H169" i="5"/>
  <c r="H168" i="5" s="1"/>
  <c r="H167" i="5" s="1"/>
  <c r="I800" i="5"/>
  <c r="I797" i="5" s="1"/>
  <c r="H800" i="5"/>
  <c r="I791" i="5"/>
  <c r="H791" i="5"/>
  <c r="H790" i="5" s="1"/>
  <c r="H789" i="5" s="1"/>
  <c r="I38" i="5"/>
  <c r="H38" i="5"/>
  <c r="H797" i="5" l="1"/>
  <c r="H796" i="5" s="1"/>
  <c r="H795" i="5" s="1"/>
  <c r="J448" i="5"/>
  <c r="I43" i="5"/>
  <c r="J43" i="5" s="1"/>
  <c r="J222" i="5"/>
  <c r="J446" i="5"/>
  <c r="I168" i="5"/>
  <c r="J169" i="5"/>
  <c r="I193" i="5"/>
  <c r="J194" i="5"/>
  <c r="I225" i="5"/>
  <c r="J226" i="5"/>
  <c r="I183" i="5"/>
  <c r="J184" i="5"/>
  <c r="I217" i="5"/>
  <c r="J218" i="5"/>
  <c r="I179" i="5"/>
  <c r="J179" i="5" s="1"/>
  <c r="J180" i="5"/>
  <c r="I188" i="5"/>
  <c r="J189" i="5"/>
  <c r="J454" i="5"/>
  <c r="I453" i="5"/>
  <c r="I425" i="5"/>
  <c r="J425" i="5" s="1"/>
  <c r="J426" i="5"/>
  <c r="J38" i="5"/>
  <c r="J800" i="5"/>
  <c r="J199" i="5"/>
  <c r="I790" i="5"/>
  <c r="J791" i="5"/>
  <c r="I445" i="5"/>
  <c r="H445" i="5"/>
  <c r="H166" i="5"/>
  <c r="H165" i="5" s="1"/>
  <c r="H164" i="5" s="1"/>
  <c r="H198" i="5"/>
  <c r="H197" i="5" s="1"/>
  <c r="H196" i="5" s="1"/>
  <c r="I198" i="5"/>
  <c r="I221" i="5"/>
  <c r="H220" i="5"/>
  <c r="H205" i="5" s="1"/>
  <c r="H204" i="5" s="1"/>
  <c r="H178" i="5"/>
  <c r="H177" i="5" s="1"/>
  <c r="I37" i="5"/>
  <c r="H37" i="5"/>
  <c r="H36" i="5" s="1"/>
  <c r="H35" i="5" s="1"/>
  <c r="H788" i="5"/>
  <c r="I245" i="5"/>
  <c r="H245" i="5"/>
  <c r="H244" i="5" s="1"/>
  <c r="H239" i="5" s="1"/>
  <c r="I516" i="5"/>
  <c r="I513" i="5"/>
  <c r="H513" i="5"/>
  <c r="H512" i="5" s="1"/>
  <c r="I510" i="5"/>
  <c r="H510" i="5"/>
  <c r="H509" i="5" s="1"/>
  <c r="H787" i="5" l="1"/>
  <c r="J445" i="5"/>
  <c r="I42" i="5"/>
  <c r="J42" i="5" s="1"/>
  <c r="I36" i="5"/>
  <c r="I35" i="5" s="1"/>
  <c r="J35" i="5" s="1"/>
  <c r="J37" i="5"/>
  <c r="I220" i="5"/>
  <c r="J221" i="5"/>
  <c r="I224" i="5"/>
  <c r="J224" i="5" s="1"/>
  <c r="J225" i="5"/>
  <c r="I509" i="5"/>
  <c r="J509" i="5" s="1"/>
  <c r="J510" i="5"/>
  <c r="I796" i="5"/>
  <c r="J797" i="5"/>
  <c r="I452" i="5"/>
  <c r="I178" i="5"/>
  <c r="I182" i="5"/>
  <c r="J182" i="5" s="1"/>
  <c r="J183" i="5"/>
  <c r="I167" i="5"/>
  <c r="J168" i="5"/>
  <c r="I515" i="5"/>
  <c r="J515" i="5" s="1"/>
  <c r="J516" i="5"/>
  <c r="I187" i="5"/>
  <c r="J188" i="5"/>
  <c r="I216" i="5"/>
  <c r="J216" i="5" s="1"/>
  <c r="J217" i="5"/>
  <c r="I192" i="5"/>
  <c r="J193" i="5"/>
  <c r="I244" i="5"/>
  <c r="J245" i="5"/>
  <c r="I512" i="5"/>
  <c r="J512" i="5" s="1"/>
  <c r="J513" i="5"/>
  <c r="I197" i="5"/>
  <c r="J198" i="5"/>
  <c r="I789" i="5"/>
  <c r="J790" i="5"/>
  <c r="H176" i="5"/>
  <c r="H175" i="5" s="1"/>
  <c r="I444" i="5"/>
  <c r="H444" i="5"/>
  <c r="H443" i="5" s="1"/>
  <c r="H34" i="5"/>
  <c r="H508" i="5"/>
  <c r="H507" i="5" s="1"/>
  <c r="H501" i="5" s="1"/>
  <c r="I508" i="5" l="1"/>
  <c r="J508" i="5" s="1"/>
  <c r="I443" i="5"/>
  <c r="J443" i="5" s="1"/>
  <c r="J444" i="5"/>
  <c r="J178" i="5"/>
  <c r="I196" i="5"/>
  <c r="J196" i="5" s="1"/>
  <c r="J197" i="5"/>
  <c r="I239" i="5"/>
  <c r="J239" i="5" s="1"/>
  <c r="J244" i="5"/>
  <c r="I205" i="5"/>
  <c r="J220" i="5"/>
  <c r="I795" i="5"/>
  <c r="J796" i="5"/>
  <c r="I34" i="5"/>
  <c r="J34" i="5" s="1"/>
  <c r="J36" i="5"/>
  <c r="J789" i="5"/>
  <c r="I788" i="5"/>
  <c r="J788" i="5" s="1"/>
  <c r="I191" i="5"/>
  <c r="J191" i="5" s="1"/>
  <c r="J192" i="5"/>
  <c r="I186" i="5"/>
  <c r="J186" i="5" s="1"/>
  <c r="J187" i="5"/>
  <c r="J167" i="5"/>
  <c r="I166" i="5"/>
  <c r="I441" i="5"/>
  <c r="H441" i="5"/>
  <c r="H440" i="5" s="1"/>
  <c r="H439" i="5" s="1"/>
  <c r="H438" i="5" s="1"/>
  <c r="H437" i="5" s="1"/>
  <c r="I252" i="5"/>
  <c r="H252" i="5"/>
  <c r="H251" i="5" s="1"/>
  <c r="H250" i="5" s="1"/>
  <c r="I360" i="5"/>
  <c r="H360" i="5"/>
  <c r="H359" i="5" s="1"/>
  <c r="H358" i="5" s="1"/>
  <c r="H357" i="5" s="1"/>
  <c r="H356" i="5" s="1"/>
  <c r="I138" i="5"/>
  <c r="H138" i="5"/>
  <c r="H137" i="5" s="1"/>
  <c r="H136" i="5" s="1"/>
  <c r="H135" i="5" s="1"/>
  <c r="H129" i="5" s="1"/>
  <c r="I507" i="5" l="1"/>
  <c r="J507" i="5" s="1"/>
  <c r="I165" i="5"/>
  <c r="J166" i="5"/>
  <c r="I359" i="5"/>
  <c r="J360" i="5"/>
  <c r="I440" i="5"/>
  <c r="J441" i="5"/>
  <c r="J795" i="5"/>
  <c r="I787" i="5"/>
  <c r="J787" i="5" s="1"/>
  <c r="I204" i="5"/>
  <c r="J204" i="5" s="1"/>
  <c r="J205" i="5"/>
  <c r="J177" i="5"/>
  <c r="I176" i="5"/>
  <c r="I137" i="5"/>
  <c r="J138" i="5"/>
  <c r="I251" i="5"/>
  <c r="J252" i="5"/>
  <c r="H238" i="5"/>
  <c r="H237" i="5" s="1"/>
  <c r="H704" i="5"/>
  <c r="H703" i="5" s="1"/>
  <c r="H702" i="5" s="1"/>
  <c r="I704" i="5"/>
  <c r="I375" i="5"/>
  <c r="H375" i="5"/>
  <c r="H374" i="5" s="1"/>
  <c r="H373" i="5" s="1"/>
  <c r="H368" i="5" s="1"/>
  <c r="I366" i="5"/>
  <c r="H366" i="5"/>
  <c r="H365" i="5" s="1"/>
  <c r="H364" i="5" s="1"/>
  <c r="H363" i="5" s="1"/>
  <c r="I76" i="5"/>
  <c r="H76" i="5"/>
  <c r="I659" i="5"/>
  <c r="H659" i="5"/>
  <c r="H658" i="5" s="1"/>
  <c r="H657" i="5" s="1"/>
  <c r="I24" i="5"/>
  <c r="H24" i="5"/>
  <c r="I22" i="5"/>
  <c r="J22" i="5" s="1"/>
  <c r="H22" i="5"/>
  <c r="I639" i="5"/>
  <c r="H639" i="5"/>
  <c r="H638" i="5" s="1"/>
  <c r="H637" i="5" s="1"/>
  <c r="H636" i="5" s="1"/>
  <c r="H635" i="5" s="1"/>
  <c r="H634" i="5" s="1"/>
  <c r="I94" i="5"/>
  <c r="H94" i="5"/>
  <c r="H93" i="5" s="1"/>
  <c r="I1135" i="5"/>
  <c r="H1135" i="5"/>
  <c r="I1133" i="5"/>
  <c r="J1133" i="5" s="1"/>
  <c r="I1131" i="5"/>
  <c r="H1131" i="5"/>
  <c r="I1124" i="5"/>
  <c r="H1124" i="5"/>
  <c r="I1122" i="5"/>
  <c r="H1122" i="5"/>
  <c r="I1119" i="5"/>
  <c r="H1119" i="5"/>
  <c r="H1118" i="5" s="1"/>
  <c r="I1116" i="5"/>
  <c r="H1116" i="5"/>
  <c r="H1115" i="5" s="1"/>
  <c r="I347" i="5"/>
  <c r="I344" i="5"/>
  <c r="I341" i="5"/>
  <c r="H347" i="5"/>
  <c r="H346" i="5" s="1"/>
  <c r="H344" i="5"/>
  <c r="H343" i="5" s="1"/>
  <c r="H341" i="5"/>
  <c r="H340" i="5" s="1"/>
  <c r="J1135" i="5" l="1"/>
  <c r="J1124" i="5"/>
  <c r="I501" i="5"/>
  <c r="J501" i="5" s="1"/>
  <c r="J24" i="5"/>
  <c r="J76" i="5"/>
  <c r="I365" i="5"/>
  <c r="J366" i="5"/>
  <c r="I439" i="5"/>
  <c r="J440" i="5"/>
  <c r="I346" i="5"/>
  <c r="J346" i="5" s="1"/>
  <c r="J347" i="5"/>
  <c r="I1118" i="5"/>
  <c r="J1118" i="5" s="1"/>
  <c r="J1119" i="5"/>
  <c r="I703" i="5"/>
  <c r="J704" i="5"/>
  <c r="I164" i="5"/>
  <c r="J164" i="5" s="1"/>
  <c r="J165" i="5"/>
  <c r="I343" i="5"/>
  <c r="J343" i="5" s="1"/>
  <c r="J344" i="5"/>
  <c r="I93" i="5"/>
  <c r="J93" i="5" s="1"/>
  <c r="J94" i="5"/>
  <c r="I638" i="5"/>
  <c r="J639" i="5"/>
  <c r="I374" i="5"/>
  <c r="J375" i="5"/>
  <c r="I136" i="5"/>
  <c r="J137" i="5"/>
  <c r="I358" i="5"/>
  <c r="J359" i="5"/>
  <c r="I658" i="5"/>
  <c r="J659" i="5"/>
  <c r="I250" i="5"/>
  <c r="J251" i="5"/>
  <c r="I340" i="5"/>
  <c r="J340" i="5" s="1"/>
  <c r="J341" i="5"/>
  <c r="I1115" i="5"/>
  <c r="J1115" i="5" s="1"/>
  <c r="J1116" i="5"/>
  <c r="I175" i="5"/>
  <c r="J175" i="5" s="1"/>
  <c r="J176" i="5"/>
  <c r="J1122" i="5"/>
  <c r="J1131" i="5"/>
  <c r="H680" i="5"/>
  <c r="H656" i="5"/>
  <c r="H648" i="5" s="1"/>
  <c r="H75" i="5"/>
  <c r="H74" i="5" s="1"/>
  <c r="H73" i="5" s="1"/>
  <c r="I75" i="5"/>
  <c r="H21" i="5"/>
  <c r="H20" i="5" s="1"/>
  <c r="H19" i="5" s="1"/>
  <c r="H18" i="5" s="1"/>
  <c r="I21" i="5"/>
  <c r="H362" i="5"/>
  <c r="H1121" i="5"/>
  <c r="I1121" i="5"/>
  <c r="H1130" i="5"/>
  <c r="I1130" i="5"/>
  <c r="H339" i="5"/>
  <c r="I339" i="5" l="1"/>
  <c r="J339" i="5" s="1"/>
  <c r="I637" i="5"/>
  <c r="J638" i="5"/>
  <c r="I702" i="5"/>
  <c r="J703" i="5"/>
  <c r="I364" i="5"/>
  <c r="J365" i="5"/>
  <c r="I20" i="5"/>
  <c r="J21" i="5"/>
  <c r="I657" i="5"/>
  <c r="J658" i="5"/>
  <c r="I357" i="5"/>
  <c r="J358" i="5"/>
  <c r="I373" i="5"/>
  <c r="J374" i="5"/>
  <c r="I438" i="5"/>
  <c r="J439" i="5"/>
  <c r="J250" i="5"/>
  <c r="I238" i="5"/>
  <c r="I135" i="5"/>
  <c r="J136" i="5"/>
  <c r="I74" i="5"/>
  <c r="J75" i="5"/>
  <c r="J1121" i="5"/>
  <c r="J1130" i="5"/>
  <c r="I578" i="5"/>
  <c r="H578" i="5"/>
  <c r="H577" i="5" s="1"/>
  <c r="I129" i="5" l="1"/>
  <c r="J129" i="5" s="1"/>
  <c r="J135" i="5"/>
  <c r="I19" i="5"/>
  <c r="J20" i="5"/>
  <c r="I701" i="5"/>
  <c r="J702" i="5"/>
  <c r="I577" i="5"/>
  <c r="J577" i="5" s="1"/>
  <c r="J578" i="5"/>
  <c r="I73" i="5"/>
  <c r="J74" i="5"/>
  <c r="I368" i="5"/>
  <c r="J373" i="5"/>
  <c r="J657" i="5"/>
  <c r="I656" i="5"/>
  <c r="I363" i="5"/>
  <c r="J363" i="5" s="1"/>
  <c r="J364" i="5"/>
  <c r="I636" i="5"/>
  <c r="J637" i="5"/>
  <c r="I437" i="5"/>
  <c r="J437" i="5" s="1"/>
  <c r="J438" i="5"/>
  <c r="I356" i="5"/>
  <c r="J356" i="5" s="1"/>
  <c r="J357" i="5"/>
  <c r="I237" i="5"/>
  <c r="J237" i="5" s="1"/>
  <c r="J238" i="5"/>
  <c r="I545" i="5"/>
  <c r="H545" i="5"/>
  <c r="H544" i="5" s="1"/>
  <c r="I533" i="5"/>
  <c r="H533" i="5"/>
  <c r="H532" i="5" s="1"/>
  <c r="I635" i="5" l="1"/>
  <c r="J636" i="5"/>
  <c r="I72" i="5"/>
  <c r="J73" i="5"/>
  <c r="I648" i="5"/>
  <c r="J648" i="5" s="1"/>
  <c r="J656" i="5"/>
  <c r="I544" i="5"/>
  <c r="J544" i="5" s="1"/>
  <c r="J545" i="5"/>
  <c r="J368" i="5"/>
  <c r="I362" i="5"/>
  <c r="J362" i="5" s="1"/>
  <c r="I18" i="5"/>
  <c r="J18" i="5" s="1"/>
  <c r="J19" i="5"/>
  <c r="I532" i="5"/>
  <c r="J532" i="5" s="1"/>
  <c r="J533" i="5"/>
  <c r="I680" i="5"/>
  <c r="J680" i="5" s="1"/>
  <c r="J681" i="5"/>
  <c r="H522" i="5"/>
  <c r="H521" i="5" s="1"/>
  <c r="H520" i="5" s="1"/>
  <c r="H519" i="5" s="1"/>
  <c r="I571" i="5"/>
  <c r="H571" i="5"/>
  <c r="H570" i="5" s="1"/>
  <c r="H569" i="5" s="1"/>
  <c r="H568" i="5" s="1"/>
  <c r="I566" i="5"/>
  <c r="H566" i="5"/>
  <c r="H565" i="5" s="1"/>
  <c r="H564" i="5" s="1"/>
  <c r="H563" i="5" s="1"/>
  <c r="I558" i="5"/>
  <c r="I559" i="5"/>
  <c r="H559" i="5"/>
  <c r="I621" i="5"/>
  <c r="H621" i="5"/>
  <c r="H620" i="5" s="1"/>
  <c r="H619" i="5" s="1"/>
  <c r="I600" i="5"/>
  <c r="H600" i="5"/>
  <c r="H599" i="5" s="1"/>
  <c r="I522" i="5" l="1"/>
  <c r="J522" i="5" s="1"/>
  <c r="J559" i="5"/>
  <c r="I565" i="5"/>
  <c r="J566" i="5"/>
  <c r="I599" i="5"/>
  <c r="J599" i="5" s="1"/>
  <c r="J600" i="5"/>
  <c r="I620" i="5"/>
  <c r="J621" i="5"/>
  <c r="I634" i="5"/>
  <c r="J634" i="5" s="1"/>
  <c r="J635" i="5"/>
  <c r="I570" i="5"/>
  <c r="J571" i="5"/>
  <c r="H562" i="5"/>
  <c r="H561" i="5" s="1"/>
  <c r="I521" i="5" l="1"/>
  <c r="J521" i="5" s="1"/>
  <c r="I564" i="5"/>
  <c r="J565" i="5"/>
  <c r="I619" i="5"/>
  <c r="J619" i="5" s="1"/>
  <c r="J620" i="5"/>
  <c r="I569" i="5"/>
  <c r="J570" i="5"/>
  <c r="I678" i="5"/>
  <c r="H678" i="5"/>
  <c r="I520" i="5" l="1"/>
  <c r="I519" i="5" s="1"/>
  <c r="I677" i="5"/>
  <c r="J678" i="5"/>
  <c r="I568" i="5"/>
  <c r="J568" i="5" s="1"/>
  <c r="J569" i="5"/>
  <c r="I563" i="5"/>
  <c r="J564" i="5"/>
  <c r="H677" i="5"/>
  <c r="H676" i="5" s="1"/>
  <c r="H675" i="5" s="1"/>
  <c r="I667" i="5"/>
  <c r="H667" i="5"/>
  <c r="I670" i="5"/>
  <c r="H670" i="5"/>
  <c r="H669" i="5" s="1"/>
  <c r="J519" i="5" l="1"/>
  <c r="J520" i="5"/>
  <c r="J667" i="5"/>
  <c r="J563" i="5"/>
  <c r="I562" i="5"/>
  <c r="I676" i="5"/>
  <c r="J677" i="5"/>
  <c r="I669" i="5"/>
  <c r="J669" i="5" s="1"/>
  <c r="J670" i="5"/>
  <c r="H287" i="5"/>
  <c r="H286" i="5" s="1"/>
  <c r="I561" i="5" l="1"/>
  <c r="J561" i="5" s="1"/>
  <c r="J562" i="5"/>
  <c r="I675" i="5"/>
  <c r="J675" i="5" s="1"/>
  <c r="J676" i="5"/>
  <c r="I423" i="5"/>
  <c r="H423" i="5"/>
  <c r="H422" i="5" s="1"/>
  <c r="I422" i="5" l="1"/>
  <c r="J422" i="5" s="1"/>
  <c r="J423" i="5"/>
  <c r="I764" i="5"/>
  <c r="H764" i="5"/>
  <c r="H763" i="5" s="1"/>
  <c r="H762" i="5" s="1"/>
  <c r="I763" i="5" l="1"/>
  <c r="J764" i="5"/>
  <c r="H1129" i="5"/>
  <c r="I1129" i="5"/>
  <c r="I762" i="5" l="1"/>
  <c r="J762" i="5" s="1"/>
  <c r="J763" i="5"/>
  <c r="J1129" i="5"/>
  <c r="H255" i="5"/>
  <c r="H254" i="5" s="1"/>
  <c r="I255" i="5"/>
  <c r="I254" i="5" l="1"/>
  <c r="J254" i="5" s="1"/>
  <c r="J255" i="5"/>
  <c r="H611" i="5"/>
  <c r="I30" i="5" l="1"/>
  <c r="H30" i="5"/>
  <c r="J30" i="5" l="1"/>
  <c r="H29" i="5"/>
  <c r="H28" i="5" s="1"/>
  <c r="H27" i="5" s="1"/>
  <c r="H26" i="5" s="1"/>
  <c r="I29" i="5"/>
  <c r="I28" i="5" l="1"/>
  <c r="J29" i="5"/>
  <c r="H330" i="5"/>
  <c r="H329" i="5" s="1"/>
  <c r="I27" i="5" l="1"/>
  <c r="J28" i="5"/>
  <c r="H234" i="5"/>
  <c r="H233" i="5" s="1"/>
  <c r="H232" i="5" s="1"/>
  <c r="I26" i="5" l="1"/>
  <c r="J26" i="5" s="1"/>
  <c r="J27" i="5"/>
  <c r="H284" i="5"/>
  <c r="H283" i="5" s="1"/>
  <c r="H281" i="5"/>
  <c r="H280" i="5" s="1"/>
  <c r="I420" i="5" l="1"/>
  <c r="H420" i="5"/>
  <c r="H419" i="5" s="1"/>
  <c r="H418" i="5" s="1"/>
  <c r="I419" i="5" l="1"/>
  <c r="J420" i="5"/>
  <c r="H701" i="5"/>
  <c r="J701" i="5" s="1"/>
  <c r="I418" i="5" l="1"/>
  <c r="J418" i="5" s="1"/>
  <c r="J419" i="5"/>
  <c r="I236" i="5"/>
  <c r="H236" i="5" l="1"/>
  <c r="J236" i="5" s="1"/>
  <c r="H453" i="5"/>
  <c r="H452" i="5" l="1"/>
  <c r="J452" i="5" s="1"/>
  <c r="J453" i="5"/>
  <c r="I690" i="5"/>
  <c r="H690" i="5"/>
  <c r="H689" i="5" s="1"/>
  <c r="H688" i="5" s="1"/>
  <c r="I689" i="5" l="1"/>
  <c r="J690" i="5"/>
  <c r="I756" i="5"/>
  <c r="H756" i="5"/>
  <c r="I631" i="5"/>
  <c r="H631" i="5"/>
  <c r="H630" i="5" s="1"/>
  <c r="H629" i="5" s="1"/>
  <c r="I557" i="5"/>
  <c r="H558" i="5"/>
  <c r="H614" i="5"/>
  <c r="J614" i="5" s="1"/>
  <c r="I611" i="5"/>
  <c r="J611" i="5" s="1"/>
  <c r="I607" i="5"/>
  <c r="H607" i="5"/>
  <c r="H606" i="5" s="1"/>
  <c r="I594" i="5"/>
  <c r="H594" i="5"/>
  <c r="H593" i="5" s="1"/>
  <c r="H592" i="5" s="1"/>
  <c r="I586" i="5"/>
  <c r="H586" i="5"/>
  <c r="H585" i="5" s="1"/>
  <c r="H584" i="5" s="1"/>
  <c r="I630" i="5" l="1"/>
  <c r="J631" i="5"/>
  <c r="I688" i="5"/>
  <c r="J688" i="5" s="1"/>
  <c r="J689" i="5"/>
  <c r="I585" i="5"/>
  <c r="J586" i="5"/>
  <c r="I606" i="5"/>
  <c r="J606" i="5" s="1"/>
  <c r="J607" i="5"/>
  <c r="I556" i="5"/>
  <c r="J756" i="5"/>
  <c r="I593" i="5"/>
  <c r="J594" i="5"/>
  <c r="H557" i="5"/>
  <c r="H556" i="5" s="1"/>
  <c r="H555" i="5" s="1"/>
  <c r="H554" i="5" s="1"/>
  <c r="J558" i="5"/>
  <c r="I408" i="5"/>
  <c r="H408" i="5"/>
  <c r="H407" i="5" s="1"/>
  <c r="H406" i="5" s="1"/>
  <c r="I772" i="5"/>
  <c r="H772" i="5"/>
  <c r="H771" i="5" s="1"/>
  <c r="I295" i="5"/>
  <c r="H295" i="5"/>
  <c r="I290" i="5"/>
  <c r="H290" i="5"/>
  <c r="H289" i="5" s="1"/>
  <c r="I287" i="5"/>
  <c r="I284" i="5"/>
  <c r="I281" i="5"/>
  <c r="I266" i="5"/>
  <c r="H266" i="5"/>
  <c r="I234" i="5"/>
  <c r="J295" i="5" l="1"/>
  <c r="J266" i="5"/>
  <c r="I286" i="5"/>
  <c r="J286" i="5" s="1"/>
  <c r="J287" i="5"/>
  <c r="I407" i="5"/>
  <c r="J408" i="5"/>
  <c r="J557" i="5"/>
  <c r="I584" i="5"/>
  <c r="J584" i="5" s="1"/>
  <c r="J585" i="5"/>
  <c r="I233" i="5"/>
  <c r="J234" i="5"/>
  <c r="I283" i="5"/>
  <c r="J283" i="5" s="1"/>
  <c r="J284" i="5"/>
  <c r="I555" i="5"/>
  <c r="J556" i="5"/>
  <c r="I629" i="5"/>
  <c r="J629" i="5" s="1"/>
  <c r="J630" i="5"/>
  <c r="I280" i="5"/>
  <c r="J280" i="5" s="1"/>
  <c r="J281" i="5"/>
  <c r="I289" i="5"/>
  <c r="J289" i="5" s="1"/>
  <c r="J290" i="5"/>
  <c r="I771" i="5"/>
  <c r="J771" i="5" s="1"/>
  <c r="J772" i="5"/>
  <c r="I592" i="5"/>
  <c r="J592" i="5" s="1"/>
  <c r="J593" i="5"/>
  <c r="I203" i="5"/>
  <c r="H203" i="5"/>
  <c r="J203" i="5" l="1"/>
  <c r="J407" i="5"/>
  <c r="I406" i="5"/>
  <c r="I405" i="5" s="1"/>
  <c r="I554" i="5"/>
  <c r="J555" i="5"/>
  <c r="I232" i="5"/>
  <c r="J232" i="5" s="1"/>
  <c r="J233" i="5"/>
  <c r="H405" i="5"/>
  <c r="H399" i="5" s="1"/>
  <c r="I161" i="5"/>
  <c r="H161" i="5"/>
  <c r="H160" i="5" s="1"/>
  <c r="I122" i="5"/>
  <c r="H122" i="5"/>
  <c r="H121" i="5" s="1"/>
  <c r="I112" i="5"/>
  <c r="H112" i="5"/>
  <c r="H111" i="5" s="1"/>
  <c r="I91" i="5"/>
  <c r="H91" i="5"/>
  <c r="H90" i="5" s="1"/>
  <c r="I15" i="5"/>
  <c r="H15" i="5"/>
  <c r="H14" i="5" s="1"/>
  <c r="H13" i="5" s="1"/>
  <c r="H12" i="5" s="1"/>
  <c r="H11" i="5" s="1"/>
  <c r="H10" i="5" s="1"/>
  <c r="J406" i="5" l="1"/>
  <c r="J554" i="5"/>
  <c r="I111" i="5"/>
  <c r="J111" i="5" s="1"/>
  <c r="J112" i="5"/>
  <c r="I160" i="5"/>
  <c r="J160" i="5" s="1"/>
  <c r="J161" i="5"/>
  <c r="I90" i="5"/>
  <c r="J90" i="5" s="1"/>
  <c r="J91" i="5"/>
  <c r="I121" i="5"/>
  <c r="J121" i="5" s="1"/>
  <c r="J122" i="5"/>
  <c r="I399" i="5"/>
  <c r="J399" i="5" s="1"/>
  <c r="J405" i="5"/>
  <c r="I14" i="5"/>
  <c r="J15" i="5"/>
  <c r="H105" i="5"/>
  <c r="H1114" i="5"/>
  <c r="I1114" i="5"/>
  <c r="I53" i="5"/>
  <c r="H53" i="5"/>
  <c r="H52" i="5" s="1"/>
  <c r="I727" i="5"/>
  <c r="H89" i="5"/>
  <c r="H88" i="5" s="1"/>
  <c r="H72" i="5" s="1"/>
  <c r="J72" i="5" s="1"/>
  <c r="H727" i="5"/>
  <c r="H722" i="5" s="1"/>
  <c r="H721" i="5" s="1"/>
  <c r="J1114" i="5" l="1"/>
  <c r="I89" i="5"/>
  <c r="I105" i="5"/>
  <c r="I52" i="5"/>
  <c r="J52" i="5" s="1"/>
  <c r="J53" i="5"/>
  <c r="I722" i="5"/>
  <c r="J727" i="5"/>
  <c r="I13" i="5"/>
  <c r="J14" i="5"/>
  <c r="H51" i="5"/>
  <c r="H50" i="5" s="1"/>
  <c r="H17" i="5" s="1"/>
  <c r="I51" i="5" l="1"/>
  <c r="I721" i="5"/>
  <c r="J721" i="5" s="1"/>
  <c r="J722" i="5"/>
  <c r="I88" i="5"/>
  <c r="J88" i="5" s="1"/>
  <c r="J89" i="5"/>
  <c r="I50" i="5"/>
  <c r="J51" i="5"/>
  <c r="I104" i="5"/>
  <c r="J105" i="5"/>
  <c r="I12" i="5"/>
  <c r="J13" i="5"/>
  <c r="H159" i="5"/>
  <c r="H158" i="5" s="1"/>
  <c r="H157" i="5" s="1"/>
  <c r="H156" i="5" s="1"/>
  <c r="H155" i="5" s="1"/>
  <c r="H140" i="5" s="1"/>
  <c r="H231" i="5"/>
  <c r="H230" i="5" s="1"/>
  <c r="H229" i="5" s="1"/>
  <c r="H265" i="5"/>
  <c r="H264" i="5" s="1"/>
  <c r="H274" i="5"/>
  <c r="H273" i="5" s="1"/>
  <c r="H272" i="5" s="1"/>
  <c r="H333" i="5"/>
  <c r="H332" i="5" s="1"/>
  <c r="H328" i="5" s="1"/>
  <c r="H337" i="5"/>
  <c r="H336" i="5" s="1"/>
  <c r="H335" i="5" s="1"/>
  <c r="H354" i="5"/>
  <c r="H353" i="5" s="1"/>
  <c r="H352" i="5" s="1"/>
  <c r="H351" i="5" s="1"/>
  <c r="H350" i="5" s="1"/>
  <c r="H387" i="5"/>
  <c r="H386" i="5" s="1"/>
  <c r="H385" i="5" s="1"/>
  <c r="H378" i="5" s="1"/>
  <c r="H435" i="5"/>
  <c r="H434" i="5" s="1"/>
  <c r="H433" i="5" s="1"/>
  <c r="H432" i="5" s="1"/>
  <c r="H431" i="5" s="1"/>
  <c r="H430" i="5" s="1"/>
  <c r="H583" i="5"/>
  <c r="H605" i="5"/>
  <c r="H610" i="5"/>
  <c r="H609" i="5" s="1"/>
  <c r="H646" i="5"/>
  <c r="H645" i="5" s="1"/>
  <c r="H644" i="5" s="1"/>
  <c r="H643" i="5" s="1"/>
  <c r="H642" i="5" s="1"/>
  <c r="H666" i="5"/>
  <c r="H665" i="5" s="1"/>
  <c r="H695" i="5"/>
  <c r="H694" i="5" s="1"/>
  <c r="H693" i="5" s="1"/>
  <c r="H692" i="5" s="1"/>
  <c r="H755" i="5"/>
  <c r="H754" i="5" s="1"/>
  <c r="H760" i="5"/>
  <c r="H759" i="5" s="1"/>
  <c r="H758" i="5" s="1"/>
  <c r="H770" i="5"/>
  <c r="H769" i="5" s="1"/>
  <c r="H768" i="5" s="1"/>
  <c r="H767" i="5" s="1"/>
  <c r="I17" i="5" l="1"/>
  <c r="J17" i="5" s="1"/>
  <c r="J50" i="5"/>
  <c r="I11" i="5"/>
  <c r="J12" i="5"/>
  <c r="I103" i="5"/>
  <c r="H604" i="5"/>
  <c r="H327" i="5"/>
  <c r="H320" i="5" s="1"/>
  <c r="H319" i="5" s="1"/>
  <c r="H753" i="5"/>
  <c r="H752" i="5" s="1"/>
  <c r="H751" i="5" s="1"/>
  <c r="H750" i="5" s="1"/>
  <c r="H786" i="5"/>
  <c r="H778" i="5" s="1"/>
  <c r="H263" i="5"/>
  <c r="H262" i="5" s="1"/>
  <c r="H261" i="5" s="1"/>
  <c r="H500" i="5"/>
  <c r="H499" i="5" s="1"/>
  <c r="H720" i="5"/>
  <c r="H687" i="5"/>
  <c r="H686" i="5" s="1"/>
  <c r="H628" i="5"/>
  <c r="H349" i="5"/>
  <c r="H591" i="5"/>
  <c r="H766" i="5"/>
  <c r="H163" i="5"/>
  <c r="H271" i="5"/>
  <c r="H270" i="5" s="1"/>
  <c r="H269" i="5" s="1"/>
  <c r="I10" i="5" l="1"/>
  <c r="J10" i="5" s="1"/>
  <c r="J11" i="5"/>
  <c r="H582" i="5"/>
  <c r="H581" i="5" s="1"/>
  <c r="H398" i="5"/>
  <c r="H641" i="5"/>
  <c r="H633" i="5" s="1"/>
  <c r="H664" i="5"/>
  <c r="H663" i="5" s="1"/>
  <c r="H377" i="5" l="1"/>
  <c r="H662" i="5"/>
  <c r="H661" i="5" s="1"/>
  <c r="H580" i="5"/>
  <c r="H576" i="5"/>
  <c r="H575" i="5" s="1"/>
  <c r="H574" i="5" s="1"/>
  <c r="H573" i="5" s="1"/>
  <c r="H518" i="5" s="1"/>
  <c r="H228" i="5" l="1"/>
  <c r="H719" i="5"/>
  <c r="H718" i="5" s="1"/>
  <c r="I387" i="5" l="1"/>
  <c r="I386" i="5" l="1"/>
  <c r="J387" i="5"/>
  <c r="I1104" i="5"/>
  <c r="H1104" i="5"/>
  <c r="H1103" i="5" s="1"/>
  <c r="I1101" i="5"/>
  <c r="H1100" i="5"/>
  <c r="H1099" i="5" s="1"/>
  <c r="I1097" i="5"/>
  <c r="H1097" i="5"/>
  <c r="H1096" i="5" s="1"/>
  <c r="I1094" i="5"/>
  <c r="H1094" i="5"/>
  <c r="H1093" i="5" s="1"/>
  <c r="I770" i="5"/>
  <c r="I760" i="5"/>
  <c r="I755" i="5"/>
  <c r="I695" i="5"/>
  <c r="I666" i="5"/>
  <c r="I646" i="5"/>
  <c r="I610" i="5"/>
  <c r="I605" i="5"/>
  <c r="J605" i="5" s="1"/>
  <c r="I435" i="5"/>
  <c r="I354" i="5"/>
  <c r="I337" i="5"/>
  <c r="I333" i="5"/>
  <c r="I330" i="5"/>
  <c r="I274" i="5"/>
  <c r="I265" i="5"/>
  <c r="I231" i="5"/>
  <c r="I159" i="5"/>
  <c r="I336" i="5" l="1"/>
  <c r="J337" i="5"/>
  <c r="I754" i="5"/>
  <c r="J754" i="5" s="1"/>
  <c r="J755" i="5"/>
  <c r="I694" i="5"/>
  <c r="J695" i="5"/>
  <c r="I273" i="5"/>
  <c r="J274" i="5"/>
  <c r="I264" i="5"/>
  <c r="J264" i="5" s="1"/>
  <c r="J265" i="5"/>
  <c r="I609" i="5"/>
  <c r="J609" i="5" s="1"/>
  <c r="J610" i="5"/>
  <c r="I1093" i="5"/>
  <c r="J1093" i="5" s="1"/>
  <c r="J1094" i="5"/>
  <c r="I1100" i="5"/>
  <c r="J1101" i="5"/>
  <c r="I385" i="5"/>
  <c r="J386" i="5"/>
  <c r="I230" i="5"/>
  <c r="J231" i="5"/>
  <c r="I332" i="5"/>
  <c r="J332" i="5" s="1"/>
  <c r="J333" i="5"/>
  <c r="I158" i="5"/>
  <c r="J159" i="5"/>
  <c r="I329" i="5"/>
  <c r="J329" i="5" s="1"/>
  <c r="J330" i="5"/>
  <c r="I434" i="5"/>
  <c r="J435" i="5"/>
  <c r="I665" i="5"/>
  <c r="J665" i="5" s="1"/>
  <c r="J666" i="5"/>
  <c r="I769" i="5"/>
  <c r="J770" i="5"/>
  <c r="I1096" i="5"/>
  <c r="J1096" i="5" s="1"/>
  <c r="J1097" i="5"/>
  <c r="I1103" i="5"/>
  <c r="J1103" i="5" s="1"/>
  <c r="J1104" i="5"/>
  <c r="I353" i="5"/>
  <c r="J354" i="5"/>
  <c r="I645" i="5"/>
  <c r="J646" i="5"/>
  <c r="I759" i="5"/>
  <c r="J760" i="5"/>
  <c r="I604" i="5"/>
  <c r="J604" i="5" s="1"/>
  <c r="I398" i="5"/>
  <c r="J398" i="5" s="1"/>
  <c r="I500" i="5"/>
  <c r="I499" i="5" s="1"/>
  <c r="I583" i="5"/>
  <c r="J583" i="5" s="1"/>
  <c r="I1113" i="5"/>
  <c r="H1113" i="5"/>
  <c r="H1112" i="5" s="1"/>
  <c r="H1111" i="5" s="1"/>
  <c r="I1128" i="5"/>
  <c r="H1128" i="5"/>
  <c r="H1127" i="5" s="1"/>
  <c r="H1126" i="5" s="1"/>
  <c r="I786" i="5"/>
  <c r="I591" i="5"/>
  <c r="J591" i="5" s="1"/>
  <c r="I1078" i="5"/>
  <c r="J1078" i="5" s="1"/>
  <c r="H1092" i="5"/>
  <c r="H1091" i="5" s="1"/>
  <c r="I163" i="5"/>
  <c r="J163" i="5" s="1"/>
  <c r="I100" i="5"/>
  <c r="H104" i="5"/>
  <c r="J104" i="5" s="1"/>
  <c r="I628" i="5"/>
  <c r="J628" i="5" s="1"/>
  <c r="H1078" i="5"/>
  <c r="I1127" i="5" l="1"/>
  <c r="J1128" i="5"/>
  <c r="I758" i="5"/>
  <c r="J759" i="5"/>
  <c r="I378" i="5"/>
  <c r="J378" i="5" s="1"/>
  <c r="J385" i="5"/>
  <c r="I335" i="5"/>
  <c r="J335" i="5" s="1"/>
  <c r="J336" i="5"/>
  <c r="I99" i="5"/>
  <c r="I778" i="5"/>
  <c r="J778" i="5" s="1"/>
  <c r="J786" i="5"/>
  <c r="I1112" i="5"/>
  <c r="J1113" i="5"/>
  <c r="I644" i="5"/>
  <c r="J645" i="5"/>
  <c r="I768" i="5"/>
  <c r="J769" i="5"/>
  <c r="I433" i="5"/>
  <c r="J434" i="5"/>
  <c r="I157" i="5"/>
  <c r="J158" i="5"/>
  <c r="I229" i="5"/>
  <c r="J229" i="5" s="1"/>
  <c r="J230" i="5"/>
  <c r="I1099" i="5"/>
  <c r="J1099" i="5" s="1"/>
  <c r="J1100" i="5"/>
  <c r="I272" i="5"/>
  <c r="J273" i="5"/>
  <c r="I1092" i="5"/>
  <c r="I263" i="5"/>
  <c r="J499" i="5"/>
  <c r="J500" i="5"/>
  <c r="I352" i="5"/>
  <c r="J353" i="5"/>
  <c r="I693" i="5"/>
  <c r="J694" i="5"/>
  <c r="I328" i="5"/>
  <c r="I582" i="5"/>
  <c r="I720" i="5"/>
  <c r="I1077" i="5"/>
  <c r="H1077" i="5"/>
  <c r="H1076" i="5" s="1"/>
  <c r="H1075" i="5" s="1"/>
  <c r="H1074" i="5" s="1"/>
  <c r="H100" i="5"/>
  <c r="H99" i="5" s="1"/>
  <c r="H98" i="5" s="1"/>
  <c r="H97" i="5" s="1"/>
  <c r="H103" i="5"/>
  <c r="J103" i="5" s="1"/>
  <c r="H1090" i="5"/>
  <c r="I664" i="5"/>
  <c r="J664" i="5" s="1"/>
  <c r="I351" i="5" l="1"/>
  <c r="J352" i="5"/>
  <c r="I156" i="5"/>
  <c r="J157" i="5"/>
  <c r="I1111" i="5"/>
  <c r="J1111" i="5" s="1"/>
  <c r="J1112" i="5"/>
  <c r="J100" i="5"/>
  <c r="I327" i="5"/>
  <c r="J328" i="5"/>
  <c r="I767" i="5"/>
  <c r="J768" i="5"/>
  <c r="I98" i="5"/>
  <c r="J99" i="5"/>
  <c r="I1126" i="5"/>
  <c r="J1126" i="5" s="1"/>
  <c r="J1127" i="5"/>
  <c r="I581" i="5"/>
  <c r="J582" i="5"/>
  <c r="I262" i="5"/>
  <c r="J263" i="5"/>
  <c r="I719" i="5"/>
  <c r="J720" i="5"/>
  <c r="I692" i="5"/>
  <c r="J693" i="5"/>
  <c r="J272" i="5"/>
  <c r="I271" i="5"/>
  <c r="I432" i="5"/>
  <c r="J433" i="5"/>
  <c r="I643" i="5"/>
  <c r="J644" i="5"/>
  <c r="J758" i="5"/>
  <c r="I753" i="5"/>
  <c r="I1091" i="5"/>
  <c r="J1092" i="5"/>
  <c r="I1076" i="5"/>
  <c r="J1077" i="5"/>
  <c r="H96" i="5"/>
  <c r="H9" i="5" s="1"/>
  <c r="H8" i="5" s="1"/>
  <c r="I663" i="5"/>
  <c r="I576" i="5"/>
  <c r="H1089" i="5"/>
  <c r="I1075" i="5" l="1"/>
  <c r="J1076" i="5"/>
  <c r="I431" i="5"/>
  <c r="J432" i="5"/>
  <c r="J692" i="5"/>
  <c r="I687" i="5"/>
  <c r="I261" i="5"/>
  <c r="J262" i="5"/>
  <c r="J767" i="5"/>
  <c r="I766" i="5"/>
  <c r="J766" i="5" s="1"/>
  <c r="I270" i="5"/>
  <c r="J271" i="5"/>
  <c r="I350" i="5"/>
  <c r="J351" i="5"/>
  <c r="I662" i="5"/>
  <c r="J663" i="5"/>
  <c r="I575" i="5"/>
  <c r="J576" i="5"/>
  <c r="I752" i="5"/>
  <c r="J753" i="5"/>
  <c r="I155" i="5"/>
  <c r="J156" i="5"/>
  <c r="J1091" i="5"/>
  <c r="I1090" i="5"/>
  <c r="I642" i="5"/>
  <c r="J643" i="5"/>
  <c r="J719" i="5"/>
  <c r="I580" i="5"/>
  <c r="J580" i="5" s="1"/>
  <c r="J581" i="5"/>
  <c r="I97" i="5"/>
  <c r="J98" i="5"/>
  <c r="I320" i="5"/>
  <c r="J327" i="5"/>
  <c r="H1088" i="5"/>
  <c r="H1073" i="5" s="1"/>
  <c r="H1137" i="5" s="1"/>
  <c r="J642" i="5" l="1"/>
  <c r="I641" i="5"/>
  <c r="J350" i="5"/>
  <c r="I349" i="5"/>
  <c r="J349" i="5" s="1"/>
  <c r="I686" i="5"/>
  <c r="J686" i="5" s="1"/>
  <c r="J687" i="5"/>
  <c r="I319" i="5"/>
  <c r="J319" i="5" s="1"/>
  <c r="J320" i="5"/>
  <c r="I140" i="5"/>
  <c r="J140" i="5" s="1"/>
  <c r="J155" i="5"/>
  <c r="I1074" i="5"/>
  <c r="J1075" i="5"/>
  <c r="J97" i="5"/>
  <c r="I751" i="5"/>
  <c r="J752" i="5"/>
  <c r="J662" i="5"/>
  <c r="I269" i="5"/>
  <c r="J269" i="5" s="1"/>
  <c r="J270" i="5"/>
  <c r="J261" i="5"/>
  <c r="I430" i="5"/>
  <c r="J431" i="5"/>
  <c r="I574" i="5"/>
  <c r="J575" i="5"/>
  <c r="I1089" i="5"/>
  <c r="J1090" i="5"/>
  <c r="I228" i="5" l="1"/>
  <c r="J228" i="5" s="1"/>
  <c r="I661" i="5"/>
  <c r="J661" i="5" s="1"/>
  <c r="I573" i="5"/>
  <c r="I518" i="5" s="1"/>
  <c r="J574" i="5"/>
  <c r="I633" i="5"/>
  <c r="J633" i="5" s="1"/>
  <c r="J641" i="5"/>
  <c r="J430" i="5"/>
  <c r="I377" i="5"/>
  <c r="J377" i="5" s="1"/>
  <c r="I750" i="5"/>
  <c r="J751" i="5"/>
  <c r="I96" i="5"/>
  <c r="I1088" i="5"/>
  <c r="J1088" i="5" s="1"/>
  <c r="J1089" i="5"/>
  <c r="J1074" i="5"/>
  <c r="I1073" i="5" l="1"/>
  <c r="J1073" i="5" s="1"/>
  <c r="J96" i="5"/>
  <c r="I9" i="5"/>
  <c r="J518" i="5"/>
  <c r="J573" i="5"/>
  <c r="J750" i="5"/>
  <c r="I718" i="5"/>
  <c r="J718" i="5" s="1"/>
  <c r="J9" i="5" l="1"/>
  <c r="I8" i="5"/>
  <c r="I1137" i="5" l="1"/>
  <c r="J1137" i="5" s="1"/>
  <c r="J8" i="5"/>
</calcChain>
</file>

<file path=xl/sharedStrings.xml><?xml version="1.0" encoding="utf-8"?>
<sst xmlns="http://schemas.openxmlformats.org/spreadsheetml/2006/main" count="4624" uniqueCount="891">
  <si>
    <t>&lt;caption&gt;</t>
  </si>
  <si>
    <t>Бюджет: &lt;Бюджет&gt;</t>
  </si>
  <si>
    <t>Финансовый орган, обслуживающий данный бюджет: &lt;ФО&gt;</t>
  </si>
  <si>
    <t>Наименование</t>
  </si>
  <si>
    <t>Код главы</t>
  </si>
  <si>
    <t>РзПр</t>
  </si>
  <si>
    <t>ЦСР</t>
  </si>
  <si>
    <t>ВР</t>
  </si>
  <si>
    <t>I Год</t>
  </si>
  <si>
    <t>II Год</t>
  </si>
  <si>
    <t>III Год</t>
  </si>
  <si>
    <t>&lt;ColNumber&gt;</t>
  </si>
  <si>
    <t>&lt;ГРБСИмя&gt;</t>
  </si>
  <si>
    <t>&lt;ГРБС&gt;</t>
  </si>
  <si>
    <t>&lt;Год1&gt;</t>
  </si>
  <si>
    <t>&lt;Год2&gt;</t>
  </si>
  <si>
    <t>&lt;Год3&gt;</t>
  </si>
  <si>
    <t>&lt;ФКРИмя_ХХ00&gt;</t>
  </si>
  <si>
    <t>&lt;ФКР_ХХ00&gt;</t>
  </si>
  <si>
    <t>&lt;ФКРИмя_ХХХХ&gt;</t>
  </si>
  <si>
    <t>&lt;ФКР_ХХХХ&gt;</t>
  </si>
  <si>
    <t>&lt;ЦСРИмя_ХХ00000000&gt;</t>
  </si>
  <si>
    <t>&lt;ЦСР_ХХ00000000&gt;</t>
  </si>
  <si>
    <t>&lt;ЦСРИмя_ХХХ0000000&gt;</t>
  </si>
  <si>
    <t>&lt;ЦСР_ХХХ0000000&gt;</t>
  </si>
  <si>
    <t>&lt;ЦСРИмя_ХХХХХ00000&gt;</t>
  </si>
  <si>
    <t>&lt;ЦСР_ХХХХХ00000&gt;</t>
  </si>
  <si>
    <t>&lt;ЦСРИмя_ХХХХХХХХХХ&gt;</t>
  </si>
  <si>
    <t>&lt;ЦСР_ХХХХХХХХХХ&gt;</t>
  </si>
  <si>
    <t>&lt;ВРИмя&gt;</t>
  </si>
  <si>
    <t>&lt;ВР&gt;</t>
  </si>
  <si>
    <t xml:space="preserve">ИТОГО  </t>
  </si>
  <si>
    <t>Ответственный исполнитель</t>
  </si>
  <si>
    <t>&lt;ДолжностьИсполнителя&gt;</t>
  </si>
  <si>
    <t>&lt;ИмяИсполнителя&gt;</t>
  </si>
  <si>
    <t>&lt;ТелефонИсполнителя&gt;</t>
  </si>
  <si>
    <t>(должность)</t>
  </si>
  <si>
    <t>(подпись)</t>
  </si>
  <si>
    <t>(расшифровка подписи)</t>
  </si>
  <si>
    <t>(телефон)</t>
  </si>
  <si>
    <t>&lt;НаДату&gt;</t>
  </si>
  <si>
    <t>СубКОСГУ</t>
  </si>
  <si>
    <t>&lt;СубЭКРИмя&gt;</t>
  </si>
  <si>
    <t>&lt;СубЭКР&gt;</t>
  </si>
  <si>
    <t>Единица измерения: &lt;sumFormat&gt;</t>
  </si>
  <si>
    <t>&lt;АналитическийКлассификатор1&gt;</t>
  </si>
  <si>
    <t>&lt;clsAnalityc1&gt;</t>
  </si>
  <si>
    <t xml:space="preserve"> </t>
  </si>
  <si>
    <t>&lt;clsAnalityc3&gt;</t>
  </si>
  <si>
    <t>&lt;АналитИстИмя1&gt;</t>
  </si>
  <si>
    <t>&lt;АналитИстИмя3&gt;</t>
  </si>
  <si>
    <t>&lt;АналитическийКлассификатор3&gt;</t>
  </si>
  <si>
    <t>&lt;clsAnalityc2&gt;</t>
  </si>
  <si>
    <t>&lt;АналитическийКлассификатор2&gt;</t>
  </si>
  <si>
    <t>&lt;АналитИстИмя2&gt;</t>
  </si>
  <si>
    <t>&lt;ВР1Имя&gt;</t>
  </si>
  <si>
    <t>&lt;ВР2Имя&gt;</t>
  </si>
  <si>
    <t>&lt;ВР1&gt;</t>
  </si>
  <si>
    <t>&lt;ВР2&gt;</t>
  </si>
  <si>
    <t>901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</si>
  <si>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</si>
  <si>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</si>
  <si>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органов местного самоуправления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</si>
  <si>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</si>
  <si>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</si>
  <si>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</si>
  <si>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</si>
  <si>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</si>
  <si>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</si>
  <si>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</si>
  <si>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</si>
  <si>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</si>
  <si>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</si>
  <si>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</si>
  <si>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</si>
  <si>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</si>
  <si>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Другие общегосударственные вопросы</t>
  </si>
  <si>
    <t>Расходы на выплаты персоналу казенных учреждений</t>
  </si>
  <si>
    <t>110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</si>
  <si>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</si>
  <si>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</si>
  <si>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</si>
  <si>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</si>
  <si>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Мобилизационная подготовка экономики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</si>
  <si>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</si>
  <si>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</si>
  <si>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</si>
  <si>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</si>
  <si>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</si>
  <si>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</si>
  <si>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</si>
  <si>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</si>
  <si>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</si>
  <si>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ЖИЛИЩНО-КОММУНАЛЬНОЕ ХОЗЯЙСТВО</t>
  </si>
  <si>
    <t>Жилищное хозяйство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</si>
  <si>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</si>
  <si>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</si>
  <si>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</si>
  <si>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</si>
  <si>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</si>
  <si>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</si>
  <si>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</si>
  <si>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</si>
  <si>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Дополнительное образование детей</t>
  </si>
  <si>
    <t>Субсидии автономным учреждениям</t>
  </si>
  <si>
    <t>620</t>
  </si>
  <si>
    <t>Молодежная политика</t>
  </si>
  <si>
    <t>Другие вопросы в области образования</t>
  </si>
  <si>
    <t>Обеспечивающая подпрограмма</t>
  </si>
  <si>
    <t>КУЛЬТУРА, КИНЕМАТОГРАФИЯ</t>
  </si>
  <si>
    <t>Культура</t>
  </si>
  <si>
    <t>Социальное обеспечение и иные выплаты населению</t>
  </si>
  <si>
    <t>300</t>
  </si>
  <si>
    <t>Стипендии</t>
  </si>
  <si>
    <t>340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</si>
  <si>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</si>
  <si>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</si>
  <si>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</si>
  <si>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</si>
  <si>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Социальное обеспечение населения</t>
  </si>
  <si>
    <t>Публичные нормативные социальные выплаты гражданам</t>
  </si>
  <si>
    <t>ФИЗИЧЕСКАЯ КУЛЬТУРА И СПОРТ</t>
  </si>
  <si>
    <t>Физическая культура</t>
  </si>
  <si>
    <t>Спорт высших достижений</t>
  </si>
  <si>
    <t>Комитет по управлению имуществом администрации городского округа Кашира</t>
  </si>
  <si>
    <t>902</t>
  </si>
  <si>
    <t>Реализация мероприятий по обеспечению жильем молодых семей</t>
  </si>
  <si>
    <t>Охрана семьи и детства</t>
  </si>
  <si>
    <t>Управление образования администрации городского округа Кашира</t>
  </si>
  <si>
    <t>910</t>
  </si>
  <si>
    <t>Дошкольное образование</t>
  </si>
  <si>
    <t>Общее образование</t>
  </si>
  <si>
    <t>Подпрограмма "Общее образование"</t>
  </si>
  <si>
    <t>Финансовое управление администрации городского округа Кашира</t>
  </si>
  <si>
    <t>911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</si>
  <si>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</si>
  <si>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(муниципального) долга</t>
  </si>
  <si>
    <t>Обслуживание муниципального долга</t>
  </si>
  <si>
    <t>Совет депутатов городского округа Кашира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</si>
  <si>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</si>
  <si>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</si>
  <si>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Контрольно - счетная палата городского округа Кашира</t>
  </si>
  <si>
    <t>913</t>
  </si>
  <si>
    <t>Администраця городского округа Кашира</t>
  </si>
  <si>
    <t>09 0 00 00000</t>
  </si>
  <si>
    <t>09 3 00 00000</t>
  </si>
  <si>
    <t>Коды классификации расходов бюджета</t>
  </si>
  <si>
    <t>Глава
ведом-
ство</t>
  </si>
  <si>
    <t>10 0 00 00000</t>
  </si>
  <si>
    <t>10 1 02 00000</t>
  </si>
  <si>
    <t>10 3 00 00000</t>
  </si>
  <si>
    <t>10 3 02 00000</t>
  </si>
  <si>
    <t>01 0 00 00000</t>
  </si>
  <si>
    <t>07 0 00 00000</t>
  </si>
  <si>
    <t>09 3 01 00000</t>
  </si>
  <si>
    <t>02 0 00 00000</t>
  </si>
  <si>
    <t>04 0 00 00000</t>
  </si>
  <si>
    <t>11 0 00 00000</t>
  </si>
  <si>
    <t>11 4 00 00000</t>
  </si>
  <si>
    <t>13 0 00 00000</t>
  </si>
  <si>
    <t>13 1 00 00000</t>
  </si>
  <si>
    <t>13 1 01 00000</t>
  </si>
  <si>
    <t>15 0 00 00000</t>
  </si>
  <si>
    <t>15 1 00 00000</t>
  </si>
  <si>
    <t>99 0 00 00000</t>
  </si>
  <si>
    <t>09 2 00 00000</t>
  </si>
  <si>
    <t>09 2 01 00000</t>
  </si>
  <si>
    <t>95 0 00 00000</t>
  </si>
  <si>
    <t>05 0 00 00000</t>
  </si>
  <si>
    <t>16 0 00 00000</t>
  </si>
  <si>
    <t>06 0 00 00000</t>
  </si>
  <si>
    <t>05 3 00 00000</t>
  </si>
  <si>
    <t>08 0 00 00000</t>
  </si>
  <si>
    <t>08 1 00 00000</t>
  </si>
  <si>
    <t>15 2 00 00000</t>
  </si>
  <si>
    <t>06 4 00 00000</t>
  </si>
  <si>
    <t>08 1 01 00000</t>
  </si>
  <si>
    <t>08 3 00 00000</t>
  </si>
  <si>
    <t>12 0 00 00000</t>
  </si>
  <si>
    <t>08 1 04 00000</t>
  </si>
  <si>
    <t>04 1 00 00000</t>
  </si>
  <si>
    <t>02 2 00 00000</t>
  </si>
  <si>
    <t>02 3 01 00000</t>
  </si>
  <si>
    <t>02 4 00 00000</t>
  </si>
  <si>
    <t>03 0 00 00000</t>
  </si>
  <si>
    <t>03 2 00 00000</t>
  </si>
  <si>
    <t>04 2 00 00000</t>
  </si>
  <si>
    <t>05 3 01 00000</t>
  </si>
  <si>
    <t xml:space="preserve">Субсидии бюджетным учреждениям </t>
  </si>
  <si>
    <t>14 0 00 00000</t>
  </si>
  <si>
    <t>01 5 00 00000</t>
  </si>
  <si>
    <t>12 5 00 00000</t>
  </si>
  <si>
    <t>12 5 01 00000</t>
  </si>
  <si>
    <t>Федеральный проект «Формирование комфортной городской среды»</t>
  </si>
  <si>
    <t xml:space="preserve">Непрограммные расходы бюджета </t>
  </si>
  <si>
    <t xml:space="preserve">Муниципальная программа «Здравоохранение» </t>
  </si>
  <si>
    <t>Подпрограмма «Финансовое обеспечение системы организации медицинской помощи»</t>
  </si>
  <si>
    <t>Основное мероприятие «Развитие мер социальной поддержки медицинских работников»</t>
  </si>
  <si>
    <t xml:space="preserve">Обеспечивающая подпрограмма   </t>
  </si>
  <si>
    <t>Функционирование высшего должностного лица</t>
  </si>
  <si>
    <t>12 5 01 00110</t>
  </si>
  <si>
    <t>Вид расходов</t>
  </si>
  <si>
    <t>тип средств</t>
  </si>
  <si>
    <t xml:space="preserve">Муниципальная программа «Социальная защита населения»                    </t>
  </si>
  <si>
    <t xml:space="preserve">Муниципальная программа «Безопасность и обеспечение безопасности жизнедеятельности населения»                    </t>
  </si>
  <si>
    <t>Подпрограмма «Профилактика преступлений и иных правонарушений»</t>
  </si>
  <si>
    <t>Осуществление мероприятий в сфере профилактики правонарушений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</si>
  <si>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</si>
  <si>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Обеспечение деятельности администрации</t>
  </si>
  <si>
    <t>900100</t>
  </si>
  <si>
    <t>08 1 04 00900</t>
  </si>
  <si>
    <t>08 4 01 00000</t>
  </si>
  <si>
    <t>08 4 01 00360</t>
  </si>
  <si>
    <t>10 8 00 00000</t>
  </si>
  <si>
    <t>12 5 01 00120</t>
  </si>
  <si>
    <t>16 2 00 00000</t>
  </si>
  <si>
    <t>0102</t>
  </si>
  <si>
    <t>0104</t>
  </si>
  <si>
    <t>РП</t>
  </si>
  <si>
    <t xml:space="preserve">Муниципальная программа «Развитие и функционирование дорожно-транспортного комплекса»                </t>
  </si>
  <si>
    <t>Подпрограмма «Дороги Подмосковья»</t>
  </si>
  <si>
    <t>Софинансирование работ по капитальному ремонту и ремонту автомобильных дорог общего пользования местного значения</t>
  </si>
  <si>
    <t>Дорожная деятельность в отношении автомобильных дорог местного значения в границах городского округа (содержание автомобильных дорог)</t>
  </si>
  <si>
    <t>Дорожная деятельность в отношении автомобильных дорог местного значения в границах городского округа (разработка и экспертиза проектно-сметной документации капитального ремонта  автомобильных  дорог  общего пользования)</t>
  </si>
  <si>
    <t>Дорожная деятельность в отношении автомобильных дорог местного значения в границах городского округа (текущий,ямочный ремонт автомобильных дорог)</t>
  </si>
  <si>
    <t>Дорожная деятельность в отношении автомобильных дорог местного значения в границах городского округа (Содержание объектов дорожного хозяйства)</t>
  </si>
  <si>
    <t>Мероприятия по обеспечению безопасности дорожного движения</t>
  </si>
  <si>
    <t>14 2 00 00000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</si>
  <si>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</si>
  <si>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 xml:space="preserve">Муниципальная программа «Формирование современной комфортной городской среды»   </t>
  </si>
  <si>
    <t>17 0 00 00000</t>
  </si>
  <si>
    <t>17 1 F2 00000</t>
  </si>
  <si>
    <t>Основное мероприятие «Приведение в надлежащее состояние подъездов в многоквартирных домах»</t>
  </si>
  <si>
    <t>Ремонт подъездов в многоквартирных домах</t>
  </si>
  <si>
    <t>Подпрограмма «Комфортная городская среда»</t>
  </si>
  <si>
    <t>17 1 00 00000</t>
  </si>
  <si>
    <t>17 2 00 00000</t>
  </si>
  <si>
    <t>17 2 01 00000</t>
  </si>
  <si>
    <t>0801</t>
  </si>
  <si>
    <t>Основное мероприятие «Обеспечение выполнения функций муниципальных музеев»</t>
  </si>
  <si>
    <t>Расходы на обеспечение деятельности (оказание услуг) муниципальных учреждений - библиотеки</t>
  </si>
  <si>
    <t>Мероприятия в сфере культуры</t>
  </si>
  <si>
    <t>Стипендии в области образования, культуры и искусства</t>
  </si>
  <si>
    <t>02 3 01 06100</t>
  </si>
  <si>
    <t>Расходы на обеспечение деятельности (оказание услуг) муниципальных учреждений - парк культуры и отдыха</t>
  </si>
  <si>
    <t xml:space="preserve">Муниципальная программа «Спорт»                    </t>
  </si>
  <si>
    <t>Подпрограмма «Развитие физической культуры и спорта»</t>
  </si>
  <si>
    <t>05 1 00 00000</t>
  </si>
  <si>
    <t>Расходы на обеспечение деятельности (оказание услуг) муниципальных учреждений в сфере физической культуры и спорта</t>
  </si>
  <si>
    <t>05 1 01 00000</t>
  </si>
  <si>
    <t>05 1 01 06140</t>
  </si>
  <si>
    <t>05 1 01 00570</t>
  </si>
  <si>
    <t>Подпрограмма «Подготовка спортивного резерва»</t>
  </si>
  <si>
    <t>Расходы на обеспечение деятельности (оказание услуг) муниципальных учреждений в сфере молодежной политики</t>
  </si>
  <si>
    <t>13 4 00 00000</t>
  </si>
  <si>
    <t>13 4 01 00000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</si>
  <si>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</si>
  <si>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</si>
  <si>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дошкольные образовательные организации</t>
  </si>
  <si>
    <t>03 1 02 00000</t>
  </si>
  <si>
    <t>900302</t>
  </si>
  <si>
    <t>03 1 00 00000</t>
  </si>
  <si>
    <t>03 2 01 00000</t>
  </si>
  <si>
    <t>Основное мероприятие «Обеспечение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экзамена»</t>
  </si>
  <si>
    <t>Мероприятия по организации отдыха детей в каникулярное время</t>
  </si>
  <si>
    <t>Информационная безопасность</t>
  </si>
  <si>
    <t>15 2 02 00000</t>
  </si>
  <si>
    <t>15 2 02 01160</t>
  </si>
  <si>
    <t>15 2 01 00000</t>
  </si>
  <si>
    <t>15 2 01 01151</t>
  </si>
  <si>
    <t>Развитие информационной инфраструктуры ( обеспечение оборудованием и поддержание его работоспособности)</t>
  </si>
  <si>
    <t>15 2 01 01152</t>
  </si>
  <si>
    <t xml:space="preserve">Муниципальная программа «Образование»           </t>
  </si>
  <si>
    <t>0702</t>
  </si>
  <si>
    <t>0703</t>
  </si>
  <si>
    <t>0709</t>
  </si>
  <si>
    <t>1004</t>
  </si>
  <si>
    <t>0701</t>
  </si>
  <si>
    <t>0410</t>
  </si>
  <si>
    <t>0113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</si>
  <si>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</si>
  <si>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12 5 01 06070</t>
  </si>
  <si>
    <t>12 5 01 06090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</si>
  <si>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</si>
  <si>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 xml:space="preserve">Организация и осуществление мероприятий по мобилизационной подготовке </t>
  </si>
  <si>
    <t>0204</t>
  </si>
  <si>
    <t>12 5 01 00720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</si>
  <si>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</si>
  <si>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</si>
  <si>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0309</t>
  </si>
  <si>
    <t>08 2 00 00000</t>
  </si>
  <si>
    <t>08 2 01 00000</t>
  </si>
  <si>
    <t>08 2 02 00000</t>
  </si>
  <si>
    <t>08 3 01 00000</t>
  </si>
  <si>
    <t>08 3 01 00690</t>
  </si>
  <si>
    <t>08 5 00 00000</t>
  </si>
  <si>
    <t>08 5 01 00000</t>
  </si>
  <si>
    <t>08 1 02 00000</t>
  </si>
  <si>
    <t>08 1 05 00000</t>
  </si>
  <si>
    <t>08 1 05 00990</t>
  </si>
  <si>
    <t>0314</t>
  </si>
  <si>
    <t xml:space="preserve">Муниципальная программа «Развитие сельского хозяйства»                    </t>
  </si>
  <si>
    <t>0405</t>
  </si>
  <si>
    <t>06 4 01 00000</t>
  </si>
  <si>
    <t>06 4 01 60870</t>
  </si>
  <si>
    <t>0408</t>
  </si>
  <si>
    <t>0409</t>
  </si>
  <si>
    <t>Проведение мероприятий по комплексной борьбе с борщевиком Сосновского</t>
  </si>
  <si>
    <t>0503</t>
  </si>
  <si>
    <t>06 2 00 00000</t>
  </si>
  <si>
    <t>06 2 01 00000</t>
  </si>
  <si>
    <t>06 2 01 01280</t>
  </si>
  <si>
    <t>Расходы на обеспечение деятельности (оказание услуг) муниципальных учреждений в сфере похоронного дела</t>
  </si>
  <si>
    <t>0501</t>
  </si>
  <si>
    <t xml:space="preserve">Коммунальное хозяйство </t>
  </si>
  <si>
    <t>0502</t>
  </si>
  <si>
    <t>02 8 00 00000</t>
  </si>
  <si>
    <t>02 8 01 00000</t>
  </si>
  <si>
    <t>1101</t>
  </si>
  <si>
    <t>1103</t>
  </si>
  <si>
    <t>Резервные фонды</t>
  </si>
  <si>
    <t>0111</t>
  </si>
  <si>
    <t xml:space="preserve">Резервный фонд администрации </t>
  </si>
  <si>
    <t>99 0 00 00060</t>
  </si>
  <si>
    <t>Резервные средства</t>
  </si>
  <si>
    <t>870</t>
  </si>
  <si>
    <t>Резервный фонд на предупреждение и ликвидацию чрезвычайных ситуаций и последствий стихийных бедствий</t>
  </si>
  <si>
    <t>99 0 00 00070</t>
  </si>
  <si>
    <t>Подпрограмма «Развитие имущественного комплекса»</t>
  </si>
  <si>
    <t>Основное мероприятие «Управление имуществом, находящимся в муниципальной собственности, и выполнение кадастровых работ»</t>
  </si>
  <si>
    <t>12 1 00 00000</t>
  </si>
  <si>
    <t>Основное мероприятие «Цифровое государственное управление»</t>
  </si>
  <si>
    <t>15 2 03 00000</t>
  </si>
  <si>
    <t>Цифровое государственное управление (обеспечение программными продуктами)</t>
  </si>
  <si>
    <t>15 2 03 01171</t>
  </si>
  <si>
    <t>15 2 03 01172</t>
  </si>
  <si>
    <t>15 2 03 01173</t>
  </si>
  <si>
    <t>Содействие развитию малого и среднего предпринимательства</t>
  </si>
  <si>
    <t>0412</t>
  </si>
  <si>
    <t>11 3 00 00000</t>
  </si>
  <si>
    <t>11 3 02 00000</t>
  </si>
  <si>
    <t>11 3 02 00750</t>
  </si>
  <si>
    <t>12 1 02 00000</t>
  </si>
  <si>
    <t>Основное мероприятие «Создание условий для реализации государственных полномочий в области земельных отношений»</t>
  </si>
  <si>
    <t>12 1 03 00000</t>
  </si>
  <si>
    <t>Осуществление государственных полномочий Московской области в области земельных отношений</t>
  </si>
  <si>
    <t>12 1 03 60830</t>
  </si>
  <si>
    <t>Основное мероприятие "Создание условий для реализации полномочий органов местного самоуправления"</t>
  </si>
  <si>
    <t>Взносы на капитальный ремонт общего имущества многоквартирных домов</t>
  </si>
  <si>
    <t>12 1 02 00180</t>
  </si>
  <si>
    <t>09 2 01 L4970</t>
  </si>
  <si>
    <t>1003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</si>
  <si>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</si>
  <si>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09 3 01 60820</t>
  </si>
  <si>
    <t>1001</t>
  </si>
  <si>
    <t xml:space="preserve">Муниципальная программа «Социальная защита населения»         </t>
  </si>
  <si>
    <t>Предоставление доплаты за выслугу лет к трудовой пенсии муниципальным служащим за счет средств местного бюджета</t>
  </si>
  <si>
    <t>Оказание поддержки социально ориентированным некоммерческим организациям</t>
  </si>
  <si>
    <t>630</t>
  </si>
  <si>
    <t>08 1 07 00000</t>
  </si>
  <si>
    <t>08 1 07 06250</t>
  </si>
  <si>
    <t>Ликвидация самовольных, недостроенных и аварийных объектов на территории муниципального образования</t>
  </si>
  <si>
    <t>16 2 04 00000</t>
  </si>
  <si>
    <t>0600</t>
  </si>
  <si>
    <t>0605</t>
  </si>
  <si>
    <t>07 5 00 00000</t>
  </si>
  <si>
    <t>1100</t>
  </si>
  <si>
    <t>18 0 00 00000</t>
  </si>
  <si>
    <t>18 5 00 00000</t>
  </si>
  <si>
    <t>0100</t>
  </si>
  <si>
    <t>0106</t>
  </si>
  <si>
    <t>Обеспечение деятельности финансового органа</t>
  </si>
  <si>
    <t>12 5 01 00160</t>
  </si>
  <si>
    <t>0400</t>
  </si>
  <si>
    <t>1300</t>
  </si>
  <si>
    <t>1301</t>
  </si>
  <si>
    <t>0103</t>
  </si>
  <si>
    <t>Руководство и управление в сфере установленных функций органов местного самоуправления</t>
  </si>
  <si>
    <t xml:space="preserve">Председатель представительного органа местного самоуправления </t>
  </si>
  <si>
    <t>95 0 00 00010</t>
  </si>
  <si>
    <t>95 0 00 00020</t>
  </si>
  <si>
    <t>Расходы на содержание представительного органа муниципального образования</t>
  </si>
  <si>
    <t>95 0 00 00030</t>
  </si>
  <si>
    <t xml:space="preserve">Обеспечение деятельности контрольно-счетной палаты </t>
  </si>
  <si>
    <t>95 0 00 00150</t>
  </si>
  <si>
    <t>ВСЕГО</t>
  </si>
  <si>
    <t>0200</t>
  </si>
  <si>
    <t>НАЦИОНАЛЬНАЯ ОБОРОНА</t>
  </si>
  <si>
    <t>0300</t>
  </si>
  <si>
    <t>0500</t>
  </si>
  <si>
    <t>0700</t>
  </si>
  <si>
    <t>0707</t>
  </si>
  <si>
    <t>0800</t>
  </si>
  <si>
    <t>1000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</si>
  <si>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</si>
  <si>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Основное меропритяие "Обеспечение функций культурно-досуговых учреждений"</t>
  </si>
  <si>
    <t>Основное мероприятие «Благоустройство общественных территорий муниципальных образований Московской области»</t>
  </si>
  <si>
    <t>17 1 01 00000</t>
  </si>
  <si>
    <t>10 6 00 00000</t>
  </si>
  <si>
    <t>10 6 01 00000</t>
  </si>
  <si>
    <t>тыс. руб</t>
  </si>
  <si>
    <t>Подпрограмма "Обеспечивающая подпрограмма"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</si>
  <si>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</si>
  <si>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08 1 01 00310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</si>
  <si>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</si>
  <si>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08 1 02 00780</t>
  </si>
  <si>
    <t>Обеспечение первичных мер пожарной безопасности в границах городского округа</t>
  </si>
  <si>
    <t>08 4 00 00000</t>
  </si>
  <si>
    <t>02 3 00 00000</t>
  </si>
  <si>
    <t>Основное мероприятие «Строительство,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области»</t>
  </si>
  <si>
    <t>Основное мероприятие «Реализация механизмов муниципальной поддержки субъектов малого и среднего предпринимательства»</t>
  </si>
  <si>
    <t>Депутат представительного органа местного самоуправления на постоянной основе</t>
  </si>
  <si>
    <t>900202</t>
  </si>
  <si>
    <t>Расходы на обеспечение деятельности (оказание услуг) муниципальных учреждений - музеи, галереи</t>
  </si>
  <si>
    <t>02 2 01 06130</t>
  </si>
  <si>
    <t>02 2 01 00000</t>
  </si>
  <si>
    <t>Подпрограмма «Системы водоотведения»</t>
  </si>
  <si>
    <t>10 2 00 00000</t>
  </si>
  <si>
    <t>09 1 00 00000</t>
  </si>
  <si>
    <t>Основное мероприятие "Развитие похоронного дела на территории Московской области"</t>
  </si>
  <si>
    <t>08 1 07 62820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</si>
  <si>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</si>
  <si>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Организация и проведение официальных физкультурно-оздоровительных и спортивных мероприятий</t>
  </si>
  <si>
    <t>Подпрограмма "Обеспечение пожарной безопасности на территории муниципального образования Московской области"</t>
  </si>
  <si>
    <t>Подпрограмма "Обеспечение мероприятий гражданской обороны на территории муниципального образования Московской области"</t>
  </si>
  <si>
    <t>Подпрограмма "Создание условий для обеспечения комфортного проживания жителей в многоквартирных домах Московской области"</t>
  </si>
  <si>
    <t>Целевая
статья</t>
  </si>
  <si>
    <t>12 5 01 00870</t>
  </si>
  <si>
    <t>Взносы в общественные организации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</si>
  <si>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</si>
  <si>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</si>
  <si>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</si>
  <si>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10 3 02 S0320</t>
  </si>
  <si>
    <t>06 3 00 00000</t>
  </si>
  <si>
    <t>Подпрограмма "Комплексное развитие сельских территорий"</t>
  </si>
  <si>
    <t>07 5 11 00000</t>
  </si>
  <si>
    <t>Ликвидация несанкционированных свалок в границах городского округа</t>
  </si>
  <si>
    <t>17 1 01 71580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</si>
  <si>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</si>
  <si>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02 6 00 00000</t>
  </si>
  <si>
    <t>02 6 01 00000</t>
  </si>
  <si>
    <t>02 6 01 06260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</si>
  <si>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</si>
  <si>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</si>
  <si>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Ремонт дворовых территорий</t>
  </si>
  <si>
    <t xml:space="preserve">Муниципальная программа «Развитие сельского хозяйства»             </t>
  </si>
  <si>
    <t>06 3 05 S1100</t>
  </si>
  <si>
    <t>06 3 05 00000</t>
  </si>
  <si>
    <t>0406</t>
  </si>
  <si>
    <t>Водное хозяйство</t>
  </si>
  <si>
    <t>Муниципальная программа "Экология и окружающая среда"</t>
  </si>
  <si>
    <t>Основное мероприятие «Обеспечение безопасности гидротехнических сооружений и проведение мероприятий по берегоукреплению»</t>
  </si>
  <si>
    <t>07 2 00 00000</t>
  </si>
  <si>
    <t>07 2 01 00000</t>
  </si>
  <si>
    <t>12 3 00 00000</t>
  </si>
  <si>
    <t>12 3 01 00000</t>
  </si>
  <si>
    <t>Основное мероприятие «Строительство и содержание газопроводов в населенных пунктах»</t>
  </si>
  <si>
    <t>СРЕДСТВА МАССОВОЙ ИНФОРМАЦИИ</t>
  </si>
  <si>
    <t>Другие вопросы в области средств массовой информации</t>
  </si>
  <si>
    <t>1200</t>
  </si>
  <si>
    <t>1204</t>
  </si>
  <si>
    <t>10 3 05 00000</t>
  </si>
  <si>
    <t>10 3 05 00192</t>
  </si>
  <si>
    <t>08 6 00 00000</t>
  </si>
  <si>
    <t>08 6 01 00000</t>
  </si>
  <si>
    <t>08 6 01 01020</t>
  </si>
  <si>
    <t>Содержание и развитие муниципальных экстренных оперативных служб</t>
  </si>
  <si>
    <t>17 2 01 01480</t>
  </si>
  <si>
    <t>0407</t>
  </si>
  <si>
    <t>07 4 00 00000</t>
  </si>
  <si>
    <t>07 4 01 00000</t>
  </si>
  <si>
    <t>Лесное хозяйство</t>
  </si>
  <si>
    <t>Основное мероприятие «Осуществление отдельных полномочий в области лесных отношений»</t>
  </si>
  <si>
    <t>09 7 00 00000</t>
  </si>
  <si>
    <t>09 7 01 00000</t>
  </si>
  <si>
    <t>09 7 01 S0190</t>
  </si>
  <si>
    <t>Реализация мероприятий по улучшению жилищных условий многодетных семей</t>
  </si>
  <si>
    <t>17 1 F2 54249</t>
  </si>
  <si>
    <t>04 5 00 00000</t>
  </si>
  <si>
    <t>Участие в предупреждении и ликвидации последствий чрезвычайных ситуаций в границах городского округа</t>
  </si>
  <si>
    <t xml:space="preserve">  Приложение 3</t>
  </si>
  <si>
    <t>Муниципальная программа "Культура и туризм"</t>
  </si>
  <si>
    <t>Подпрограмма «Развитие музейного дела»</t>
  </si>
  <si>
    <t>02 3 01 L5198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</si>
  <si>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</si>
  <si>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</si>
  <si>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</si>
  <si>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02 4 02 00000</t>
  </si>
  <si>
    <t>02 4 02 01110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</si>
  <si>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</si>
  <si>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Основное мероприятие "Реализация отдельных функций органа местного самоуправления в сфере культуры"</t>
  </si>
  <si>
    <t>02 4 04 00000</t>
  </si>
  <si>
    <t>02 4 04 00500</t>
  </si>
  <si>
    <t>02 4 04 06110</t>
  </si>
  <si>
    <t>Расходы на обеспечение деятельности (оказание услуг) муниципальных учреждений - культурно-досуговые учреждения</t>
  </si>
  <si>
    <t>02 4 06 00000</t>
  </si>
  <si>
    <t>Основное мероприятие "Создание условий для массового отдыха жителей городского округа в парках культуры и отдыха"</t>
  </si>
  <si>
    <t>02 4 06 06170</t>
  </si>
  <si>
    <t>02 8 01 00500</t>
  </si>
  <si>
    <t>Подпрограмма "Развитие архивного дела"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</si>
  <si>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</si>
  <si>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 xml:space="preserve"> 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</si>
  <si>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</si>
  <si>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</si>
  <si>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 xml:space="preserve">Муниципальная программа "Спорт"                 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</si>
  <si>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</si>
  <si>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05 2 00 00000</t>
  </si>
  <si>
    <t>05 2 01 00000</t>
  </si>
  <si>
    <t>05 2 01 06150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</si>
  <si>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</si>
  <si>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</si>
  <si>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05 3 01 00570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</si>
  <si>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</si>
  <si>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ОБСЛУЖИВАНИЕ ГОСУДАРСТВЕННОГО (МУНИЦИПАЛЬНОГО) ДОЛГА</t>
  </si>
  <si>
    <t>Развитие информационной инфраструктуры (Обеспечение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электросвязи)</t>
  </si>
  <si>
    <t>13 4 01 00770</t>
  </si>
  <si>
    <t>13 6 00 00000</t>
  </si>
  <si>
    <t>13 6 01 00000</t>
  </si>
  <si>
    <t>13 6 01 06020</t>
  </si>
  <si>
    <t>Подпрограмма "Молодежь Подмосковья"</t>
  </si>
  <si>
    <t>Основное мероприятие "Вовлечение молодежи в общественную жизнь"</t>
  </si>
  <si>
    <t>Организация и осуществление мероприятий по работе с детьми и молодежью в городском округе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</si>
  <si>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</si>
  <si>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"Финансовое обеспечение деятельности образовательных организаций"</t>
  </si>
  <si>
    <t>Расходы на обеспечение деятельности (оказание услуг) муниципальных учреждений - дошкольные образовательные организации (Укрепление материально-технической базы и проведение текущего ремонта учреждений дошкольного образования)</t>
  </si>
  <si>
    <t>Расходы на обеспечение деятельности (оказание услуг) муниципальных учреждений - дошкольные образовательные организации (Профессиональная физическая охрана муниципальных учреждений дошкольного образования)</t>
  </si>
  <si>
    <t>03 1 01 00000</t>
  </si>
  <si>
    <t>03 1 01 06041</t>
  </si>
  <si>
    <t>03 1 01 06042</t>
  </si>
  <si>
    <t>03 1 01 06043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</si>
  <si>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</si>
  <si>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(Укрепление материально-технической базы и проведение текущего ремонта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</si>
  <si>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(Профессиональная физическая охрана муниципальных учреждений в сфере общеобразовательных организаций)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</si>
  <si>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</si>
  <si>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03 1 01 06051</t>
  </si>
  <si>
    <t>03 1 01 06052</t>
  </si>
  <si>
    <t>03 1 01 06053</t>
  </si>
  <si>
    <t>03 1 01 62010</t>
  </si>
  <si>
    <t xml:space="preserve">Муниципальная программа "Безопасность и обеспечение безопасности жизнедеятельности населения"         </t>
  </si>
  <si>
    <t>Подпрограмма "Профилактика преступлений и иных правонарушений"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</si>
  <si>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</si>
  <si>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Подпрограмма "Энергосбережение и повышение энергетической эффективности"</t>
  </si>
  <si>
    <t>Основное мероприятие "Повышение энергетической эффективности муниципальных учреждений Московской области"</t>
  </si>
  <si>
    <t>10 5 00 00000</t>
  </si>
  <si>
    <t>10 5 01 00000</t>
  </si>
  <si>
    <t>10 5 01 00190</t>
  </si>
  <si>
    <t>Муниципальная программа "Развитие инженерной инфраструктуры, энергоэффективности и отрасли обращения с отходами"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</si>
  <si>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(Организация питания обучающихся и воспитанников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</si>
  <si>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(Мероприятия в сфере образования)</t>
  </si>
  <si>
    <t>03 1 01 06054</t>
  </si>
  <si>
    <t>03 1 01 06055</t>
  </si>
  <si>
    <t>Обеспечение подвоза обучающихся к месту обучения в муниципальные общеобразовательные организации</t>
  </si>
  <si>
    <t>03 1 01 02270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</si>
  <si>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</si>
  <si>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03 1 01 53031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</si>
  <si>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</si>
  <si>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 1 02 S2870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</si>
  <si>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</si>
  <si>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 1 02 L3040</t>
  </si>
  <si>
    <t>Расходы на обеспечение деятельности (оказание услуг) муниципальных учреждений - общеобразовательные организации</t>
  </si>
  <si>
    <t>03 1 04 00000</t>
  </si>
  <si>
    <t>03 1 04 06050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</si>
  <si>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</si>
  <si>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</si>
  <si>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</si>
  <si>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Федеральный проект "Современная школа"</t>
  </si>
  <si>
    <t>Обеспечение условий для функционирования центров образования естественно-научной и технологической направленностей</t>
  </si>
  <si>
    <t>03 1 E1 00000</t>
  </si>
  <si>
    <t>03 1 E1 S2760</t>
  </si>
  <si>
    <t>03 1 08 S3800</t>
  </si>
  <si>
    <t>03 1 08 S2950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</si>
  <si>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</si>
  <si>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</si>
  <si>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Основное мероприятие "Финансовое обеспечение деятельности организаций дополнительного образования"</t>
  </si>
  <si>
    <t>Расходы на обеспечение деятельности (оказание услуг) муниципальных учреждений - организации дополнительного образования (Укрепление материально-технической базы и проведение текущего ремонта учреждений дополнительного образования)</t>
  </si>
  <si>
    <t>Расходы на обеспечение деятельности (оказание услуг) муниципальных учреждений - организации дополнительного образования (Профессиональная физическая охрана муниципальных учреждений дополнительного образования)</t>
  </si>
  <si>
    <t>Расходы на обеспечение деятельности (оказание услуг) муниципальных учреждений - организации дополнительного образования (Мероприятия в сфере дополнительного образования)</t>
  </si>
  <si>
    <t>Федеральный проект "Патриотическое воспитание граждан Российской Федерации"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</si>
  <si>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</si>
  <si>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03 2 01 01110</t>
  </si>
  <si>
    <t>03 2 02 00000</t>
  </si>
  <si>
    <t>03 2 02 06061</t>
  </si>
  <si>
    <t>03 2 02 06062</t>
  </si>
  <si>
    <t>03 2 02 06063</t>
  </si>
  <si>
    <t>03 2 02 06064</t>
  </si>
  <si>
    <t>03 2 04 00000</t>
  </si>
  <si>
    <t>03 2 04 00940</t>
  </si>
  <si>
    <t>03 2 EВ 00000</t>
  </si>
  <si>
    <t>03 2 EВ 57860</t>
  </si>
  <si>
    <t>Обеспечение деятельности прочих учреждений образования</t>
  </si>
  <si>
    <t>03 4 00 00000</t>
  </si>
  <si>
    <t>03 4 01 00000</t>
  </si>
  <si>
    <t>03 4 01 00130</t>
  </si>
  <si>
    <t xml:space="preserve"> 03 4 01 06080</t>
  </si>
  <si>
    <t>03 1 01 62140</t>
  </si>
  <si>
    <t xml:space="preserve">Муниципальная программа "Образование"                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</si>
  <si>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</si>
  <si>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</si>
  <si>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04 2 03 00000</t>
  </si>
  <si>
    <t>04 2 03 S2190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</si>
  <si>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</si>
  <si>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</si>
  <si>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03 1 02 62230</t>
  </si>
  <si>
    <t>01 5 02 00000</t>
  </si>
  <si>
    <t>01 5 02 00420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</si>
  <si>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</si>
  <si>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15 1 02 00000</t>
  </si>
  <si>
    <t>15 1 02 S0860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</si>
  <si>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</si>
  <si>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Основное мероприятие "Информационная безопасность"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</si>
  <si>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</si>
  <si>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</si>
  <si>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</si>
  <si>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"Цифровое государственное управление"</t>
  </si>
  <si>
    <t>Развитие информационной инфраструктуры (Обеспечение программными продуктами)</t>
  </si>
  <si>
    <t>Развитие информационной инфраструктуры (Внедрение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области)</t>
  </si>
  <si>
    <t>Цифровое государственное управление (Развитие и сопровождение муниципальных информационных систем обеспечения деятельности ОМСУ муниципального образования Московской области)</t>
  </si>
  <si>
    <t>Муниципальная программа "Цифровое муниципальное образование"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</si>
  <si>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</si>
  <si>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физической культуры и спорта"</t>
  </si>
  <si>
    <t>04 1 15 00000</t>
  </si>
  <si>
    <t>04 1 15 00840</t>
  </si>
  <si>
    <t xml:space="preserve">Муниципальная программа "Социальная защита населения"                    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</si>
  <si>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</si>
  <si>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</si>
  <si>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ООсновное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</si>
  <si>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04 5 03 00000</t>
  </si>
  <si>
    <t>04 5 03 60680</t>
  </si>
  <si>
    <t>04 6 00 00000</t>
  </si>
  <si>
    <t>04 6 01 00000</t>
  </si>
  <si>
    <t>04 6 01 00760</t>
  </si>
  <si>
    <t>Подпрограмма "Развитие и поддержка социально ориентированных некоммерческих организаций"</t>
  </si>
  <si>
    <t>Основное мероприятие "Развитие негосударственного сектора социального обслуживания"</t>
  </si>
  <si>
    <t>16 2 04 60700</t>
  </si>
  <si>
    <t>Подпрограмма "Реализация политики пространственного развития городского округа"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</si>
  <si>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</si>
  <si>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</si>
  <si>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Муниципальная программа "Архитектура и градостроительство"</t>
  </si>
  <si>
    <t>16 1 00 00000</t>
  </si>
  <si>
    <t>16 1 03 00000</t>
  </si>
  <si>
    <t>16 1 03 00650</t>
  </si>
  <si>
    <t>16 2 05 00000</t>
  </si>
  <si>
    <t>16 2 05 01210</t>
  </si>
  <si>
    <t>Подпрограмма "Разработка Генерального плана развития городского округа"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</si>
  <si>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</si>
  <si>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</si>
  <si>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</si>
  <si>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</si>
  <si>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</si>
  <si>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13 6 04 00000</t>
  </si>
  <si>
    <t>13 6 04 51200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</si>
  <si>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</si>
  <si>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</si>
  <si>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Муниципальная программа "Предпринимательство"              </t>
  </si>
  <si>
    <t>Подпрограмма "Развитие малого и среднего предпринимательства"</t>
  </si>
  <si>
    <t>Подпрограмма "Развитие водохозяйственного комплекса"</t>
  </si>
  <si>
    <t>Основное мероприятие "Ликвидация последствий засорения водных объектов"</t>
  </si>
  <si>
    <t>07 2 03 00000</t>
  </si>
  <si>
    <t>Подпрограмма "Развитие лесного хозяйства"</t>
  </si>
  <si>
    <t>07 4 01 62050</t>
  </si>
  <si>
    <t>Подпрограмма "Ликвидация накопленного вреда окружающей среде"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</si>
  <si>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</si>
  <si>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07 5 01 01460</t>
  </si>
  <si>
    <t>07 5 02 00000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</si>
  <si>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</si>
  <si>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07 5 02 01721</t>
  </si>
  <si>
    <t>07 5 02 01722</t>
  </si>
  <si>
    <t>07 5 02 01723</t>
  </si>
  <si>
    <t>Организация мероприятий, связанных с содержанием закрытых полигонов твердых коммунальных отходов (Отбор проб, проводимый на территории полигона ТКО, и расходы за обработку данных лабораторных исследований, осуществляемых в пострекультивационный период на полигоне ТКО)</t>
  </si>
  <si>
    <t>Организация мероприятий, связанных с содержанием закрытых полигонов твердых коммунальных отходов (Вывоз и уничтожение фильтрата/фильтрата концентрированного с полигона ТКО)</t>
  </si>
  <si>
    <t>07 2 01 71160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</si>
  <si>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 за счет средств местного бюджета</t>
  </si>
  <si>
    <t>09 1 03 00000</t>
  </si>
  <si>
    <t>09 1 03 60710</t>
  </si>
  <si>
    <t xml:space="preserve"> Муниципальная программа "Жилище"                  </t>
  </si>
  <si>
    <t>Подпрограмма "Создание условий для жилищного строительства"</t>
  </si>
  <si>
    <t>Основное мероприятие "Создание системы недопущения возникновения проблемных объектов в сфере жилищного строительства"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</si>
  <si>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</si>
  <si>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</si>
  <si>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</si>
  <si>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</si>
  <si>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Подпрограмма "Улучшение жилищных условий отдельных категорий многодетных семей"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</si>
  <si>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</si>
  <si>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</si>
  <si>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08 2 02 00340</t>
  </si>
  <si>
    <t>08 5 01 00730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</si>
  <si>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</si>
  <si>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</si>
  <si>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</si>
  <si>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</si>
  <si>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Основное мероприятие "Обеспечение деятельности общественных объединений правоохранительной направленности"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</si>
  <si>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</si>
  <si>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</si>
  <si>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</si>
  <si>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 xml:space="preserve"> Основное мероприятие "Развитие похоронного дела"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</si>
  <si>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</si>
  <si>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</si>
  <si>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</si>
  <si>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Основное мероприятие "Обеспечение доступности торгового обслуживания в сельских населенных пунктах"</t>
  </si>
  <si>
    <t>Частичная компенсация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</t>
  </si>
  <si>
    <t>10 3 05 00191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</si>
  <si>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</si>
  <si>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теплоснабжения городских округов (актуализированных схем теплоснабжения городских округов)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</si>
  <si>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водоснабжения и водоотведения городских округов (актуализированных схем водоснабжения и водоотведения городских округов)</t>
  </si>
  <si>
    <t>10 6 01 00190</t>
  </si>
  <si>
    <t>Подпрограмма "Реализация полномочий в сфере жилищно-коммунального хозяйства"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</si>
  <si>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</si>
  <si>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</si>
  <si>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10 8 02 61930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</si>
  <si>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</si>
  <si>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</si>
  <si>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Капитальный ремонт сетей водоснабжения, водоотведения, теплоснабжения</t>
  </si>
  <si>
    <t>10 1 02 01540</t>
  </si>
  <si>
    <t>Содержание и ремонт шахтных колодцев</t>
  </si>
  <si>
    <t xml:space="preserve">Подпрограмма «Чистая вода»   </t>
  </si>
  <si>
    <t>10 1 00 00000</t>
  </si>
  <si>
    <t>10 8 02 00000</t>
  </si>
  <si>
    <t>14 2 04 00210</t>
  </si>
  <si>
    <t>14 2 04 00204</t>
  </si>
  <si>
    <t>14 2 04 00203</t>
  </si>
  <si>
    <t>14 2 04 00202</t>
  </si>
  <si>
    <t>14 2 04 00201</t>
  </si>
  <si>
    <t>14 2 04 S0240</t>
  </si>
  <si>
    <t>14 2 04 00000</t>
  </si>
  <si>
    <t>Основное мероприятие "Ремонт, капитальный ремонт сети автомобильных дорог, мостов и путепроводов местного значения"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</si>
  <si>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</si>
  <si>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</si>
  <si>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</si>
  <si>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17 2 01 62670</t>
  </si>
  <si>
    <t>17 2 F2 00000</t>
  </si>
  <si>
    <t>17 2 F2 S2740</t>
  </si>
  <si>
    <t>17 2 01 00620</t>
  </si>
  <si>
    <t>17 2 01 S2890</t>
  </si>
  <si>
    <t>Основное мероприятие «Обеспечение комфортной среды проживания на территории муниципального образвания Московской области»</t>
  </si>
  <si>
    <t>Ямочный ремонт асфальтового покрытия дворовых территорий</t>
  </si>
  <si>
    <t>17 2 03 00000</t>
  </si>
  <si>
    <t>17 2 03 S0950</t>
  </si>
  <si>
    <t>Обустройство и установка детских, игровых площадок на территории муниципальных образований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</si>
  <si>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</si>
  <si>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Организация наружного освещения</t>
  </si>
  <si>
    <t>17 1 01 S1580</t>
  </si>
  <si>
    <t>17 2 01 01330</t>
  </si>
  <si>
    <t xml:space="preserve">Муниципальная программа "Управление имуществом и муниципальными финансами"  </t>
  </si>
  <si>
    <t>12 5 03 00000</t>
  </si>
  <si>
    <t>12 5 03 00830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</si>
  <si>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</si>
  <si>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</si>
  <si>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Основное мероприятие "Управление имуществом, находящимся в муниципальной собственности, и выполнение кадастровых работ"</t>
  </si>
  <si>
    <t>12 1 04 00000</t>
  </si>
  <si>
    <t xml:space="preserve"> 12 1 04 00130</t>
  </si>
  <si>
    <t>12 5 01 01680</t>
  </si>
  <si>
    <t>Обеспечение деятельности муниципальных казенных учреждений в сфере закупок товаров, работ, услуг</t>
  </si>
  <si>
    <t>12 3 01 00800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</si>
  <si>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</si>
  <si>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</si>
  <si>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08 3 03 00000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</si>
  <si>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</si>
  <si>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Организация и осуществление мероприятий по территориальной обороне и гражданской обороне</t>
  </si>
  <si>
    <t>08 1 01 00300</t>
  </si>
  <si>
    <t>08 1 01 00320</t>
  </si>
  <si>
    <t>Обслуживание государственного (муниципального) внутреннего  долга</t>
  </si>
  <si>
    <t>07 2 01 01440</t>
  </si>
  <si>
    <t xml:space="preserve"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 </t>
  </si>
  <si>
    <t>07 4 04 00000</t>
  </si>
  <si>
    <t>Основное мероприятие "Вовлечение населения в мероприятия по охране леса"</t>
  </si>
  <si>
    <t>Организация мероприятий, связанных с содержанием закрытых полигонов твердых коммунальных отходов (Содержание полигона ТБО "Каширский")</t>
  </si>
  <si>
    <t>Содержание территорий в нормативном состоянии</t>
  </si>
  <si>
    <t>Комплексное благоустройство дворовых территорий</t>
  </si>
  <si>
    <t>13 1 01 00821</t>
  </si>
  <si>
    <t>13 1 01 00824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</si>
  <si>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печатных СМИ)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</si>
  <si>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электронных СМИ, распространяемых в сети Интернет (сетевых изданиях))</t>
  </si>
  <si>
    <t>15 3 00 00000</t>
  </si>
  <si>
    <t>15 3 01 00000</t>
  </si>
  <si>
    <t>15 3 01 06190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</si>
  <si>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</si>
  <si>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Основное мероприятие "Организация учета энергоресурсов в жилищном фонде Московской области"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</si>
  <si>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</si>
  <si>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10 5 02 00000</t>
  </si>
  <si>
    <t>10 5 02 01500</t>
  </si>
  <si>
    <t>08 2 01 01850</t>
  </si>
  <si>
    <t>08 3 03 00670</t>
  </si>
  <si>
    <t>03 1 08 00000</t>
  </si>
  <si>
    <t>Устройство спортивных и детских площадок на территории муниципальных общеобразовательных организаций</t>
  </si>
  <si>
    <t>03 1 08 S2370</t>
  </si>
  <si>
    <t>03 1 E1 51721</t>
  </si>
  <si>
    <t>03 1 EВ 51791</t>
  </si>
  <si>
    <t>12 1 02 00170</t>
  </si>
  <si>
    <t>Владение, пользование и распоряжение имуществом, находящимся в муниципальной собственности городского округа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</si>
  <si>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</si>
  <si>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07 4 04 01750</t>
  </si>
  <si>
    <t>Организация и проведение акций по посадке леса</t>
  </si>
  <si>
    <t>10 2 02 00000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</si>
  <si>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</si>
  <si>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03 1 EВ 00000</t>
  </si>
  <si>
    <t>03 1 08 L7501</t>
  </si>
  <si>
    <t>Реализация мероприятий по модернизации школьных систем образования (проведение работ по капитальному ремонту зданий региональных(муниципальных) общеобразовательных оргнизаций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</si>
  <si>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</si>
  <si>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17 1 01 01340</t>
  </si>
  <si>
    <t>Проведение работ по капитальному ремонту зданий региональных (муниципальных) общеобразовательных организаций</t>
  </si>
  <si>
    <t>03 1 08 S3770</t>
  </si>
  <si>
    <t>Оснащение отремонтированных зданий общеобразовательных организаций средствами обучения и воспитания</t>
  </si>
  <si>
    <t>03 1 08 S3780</t>
  </si>
  <si>
    <t>Организация мероприятий по устранению загрязнения водных объектов</t>
  </si>
  <si>
    <t>07 2 03 01710</t>
  </si>
  <si>
    <t>10 2 02 74030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</si>
  <si>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</si>
  <si>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13 1 07 00000</t>
  </si>
  <si>
    <t>13 1 07 00660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</si>
  <si>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</si>
  <si>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</si>
  <si>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"Организация строительства (реконструкции) объектов физической культуры и спорта"</t>
  </si>
  <si>
    <t>99 0 00 00080</t>
  </si>
  <si>
    <t>Оплата исполнительных листов, судебных издержек</t>
  </si>
  <si>
    <t>Исполнение судебных актов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</si>
  <si>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</si>
  <si>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Подпрограмма "Развитие газификации, топливозаправочного комплекса и электроэнергетики"</t>
  </si>
  <si>
    <t>Расходы на обеспечение деятельности (оказание услуг) муниципальных учреждений в сфере благоустройства (МКУ/МБУ/МАУ)</t>
  </si>
  <si>
    <t>17 2 01 06242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</si>
  <si>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</si>
  <si>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</si>
  <si>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</si>
  <si>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10 3 04 00000</t>
  </si>
  <si>
    <t>10 3 04 01300</t>
  </si>
  <si>
    <t>18 5 01 74220</t>
  </si>
  <si>
    <t>Капитальные вложения в муниципальные объекты физической культуры и спорта за счет средств местного бюджета</t>
  </si>
  <si>
    <t>15 4 00 00000</t>
  </si>
  <si>
    <t>15 4 02 00000</t>
  </si>
  <si>
    <t>15 4 02 60690</t>
  </si>
  <si>
    <t xml:space="preserve"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</t>
  </si>
  <si>
    <t>13 1 01 00826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</si>
  <si>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деятельности)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</si>
  <si>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</si>
  <si>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03 1 02 62970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</si>
  <si>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</si>
  <si>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 xml:space="preserve"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 </t>
  </si>
  <si>
    <t>03 2 03 00000</t>
  </si>
  <si>
    <t>03 2 03 62980</t>
  </si>
  <si>
    <t>04 1 09 00000</t>
  </si>
  <si>
    <t>04 1 09 00921</t>
  </si>
  <si>
    <t>Основное мероприятие "Социальная поддержка отдельных категорий граждан и почетных граждан Московской области"</t>
  </si>
  <si>
    <t>Оказание мер социальной поддержки и социальной помощи гражданам (за счет средств, собранных в результате проведения "Дня благотворительного труда")</t>
  </si>
  <si>
    <t>12 5 01 00810</t>
  </si>
  <si>
    <t>Создание муниципальных предприятий</t>
  </si>
  <si>
    <t>Создание и ремонт пешеходных коммуникаций</t>
  </si>
  <si>
    <t>17 2 01 S1870</t>
  </si>
  <si>
    <t>Капитальный ремонт сетей водоснабжения, водоотведения, теплоснабжения за счет средств местного бюджета</t>
  </si>
  <si>
    <t>10 3 02 70320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</si>
  <si>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</si>
  <si>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Основное мероприятие "Эксплуатация Системы-112 на территории муниципального образования"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</si>
  <si>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</si>
  <si>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</si>
  <si>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</si>
  <si>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03 1 02 72870</t>
  </si>
  <si>
    <t>99 0 00 04000</t>
  </si>
  <si>
    <t>Иные расходы</t>
  </si>
  <si>
    <t>07 2 01 S1160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</si>
  <si>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</si>
  <si>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Закупка товаров, работ и услуг для государственных (муниципальных) нужд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</si>
  <si>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</si>
  <si>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14 2 04 70240</t>
  </si>
  <si>
    <t>900306</t>
  </si>
  <si>
    <t>14 2 04 00205</t>
  </si>
  <si>
    <t>Дорожная деятельность в отношении автомобильных дорог местного значения в границах городского округа (актуализация комплексной схемы организации ДД)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</si>
  <si>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(путем изготовления и распространения (вещания) телепередач)</t>
  </si>
  <si>
    <t>13 1 01 00822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</si>
  <si>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</si>
  <si>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</si>
  <si>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04 2 03 00410</t>
  </si>
  <si>
    <t>Проведение работ по капитальному ремонту зданий региональных (муниципальных) общеобразовательных организаций за счет средств местного бюджета</t>
  </si>
  <si>
    <t>03 1 08 73770</t>
  </si>
  <si>
    <t>02 2 01 60370</t>
  </si>
  <si>
    <t>02 3 01 60370</t>
  </si>
  <si>
    <t>Основное мероприятие "Обеспечение функций муниципальных учреждений культуры Московской области"</t>
  </si>
  <si>
    <t>Субсидии автономным  учреждениям</t>
  </si>
  <si>
    <t>02 4 07 00000</t>
  </si>
  <si>
    <t>02 4 07 60370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</si>
  <si>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</si>
  <si>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Осуществление расходов, связанных с планировкой территорий</t>
  </si>
  <si>
    <t>16 2 01 00000</t>
  </si>
  <si>
    <t>16 2 01 01910</t>
  </si>
  <si>
    <t>Сохранение достигнутого уровня заработной платы отдельных категорий работников в сферах здравоохранения, культуры</t>
  </si>
  <si>
    <t>05 1 01 60370</t>
  </si>
  <si>
    <t>05 2 04 00000</t>
  </si>
  <si>
    <t>05 2 04 60370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</si>
  <si>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</si>
  <si>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Утверждено</t>
  </si>
  <si>
    <t>Исполнено</t>
  </si>
  <si>
    <t>%исполнения</t>
  </si>
  <si>
    <t>к постановлению администрации городского округа Кашира от   2023 №</t>
  </si>
  <si>
    <t>Исполнение ведомственной структуры расходов бюджета городского округа Кашира за 9 месяцев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</si>
</sst>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0"/>
      <name val="Arial"/>
      <charset val="1"/>
    </font>
    <font>
      <b/>
      <sz val="11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8"/>
      <color indexed="8"/>
      <name val="Arial"/>
      <family val="2"/>
      <charset val="204"/>
    </font>
    <font>
      <b/>
      <sz val="10"/>
      <name val="Times New Roman Cyr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 Cyr"/>
      <charset val="204"/>
    </font>
    <font>
      <b/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EBEE"/>
      </patternFill>
    </fill>
    <fill>
      <patternFill patternType="solid">
        <fgColor rgb="FFFFF176"/>
        <bgColor rgb="FFFFEBEE"/>
      </patternFill>
    </fill>
    <fill>
      <patternFill patternType="solid">
        <fgColor rgb="FFE0F2F1"/>
        <bgColor rgb="FFCCFFFF"/>
      </patternFill>
    </fill>
    <fill>
      <patternFill patternType="solid">
        <fgColor rgb="FFB2DFDB"/>
        <bgColor rgb="FFC0C0C0"/>
      </patternFill>
    </fill>
    <fill>
      <patternFill patternType="solid">
        <fgColor rgb="FFFFEBEE"/>
        <bgColor rgb="FFFFFFFF"/>
      </patternFill>
    </fill>
    <fill>
      <patternFill patternType="solid">
        <fgColor rgb="FFFFCDD2"/>
        <bgColor rgb="FFFFEBEE"/>
      </patternFill>
    </fill>
    <fill>
      <patternFill patternType="solid">
        <fgColor rgb="FFEF9A9A"/>
        <bgColor rgb="FFE57373"/>
      </patternFill>
    </fill>
    <fill>
      <patternFill patternType="solid">
        <fgColor rgb="FFE57373"/>
        <bgColor rgb="FFEF9A9A"/>
      </patternFill>
    </fill>
    <fill>
      <patternFill patternType="solid">
        <fgColor rgb="FFD1C4E9"/>
        <bgColor rgb="FFC0C0C0"/>
      </patternFill>
    </fill>
    <fill>
      <patternFill patternType="solid">
        <fgColor rgb="FFD1C4E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4B3E3"/>
        <bgColor rgb="FFC0C0C0"/>
      </patternFill>
    </fill>
    <fill>
      <patternFill patternType="solid">
        <fgColor rgb="FFE1D8F0"/>
        <bgColor rgb="FFC0C0C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1">
    <xf numFmtId="0" fontId="0" fillId="0" borderId="0"/>
    <xf numFmtId="0" fontId="7" fillId="3" borderId="4" applyNumberFormat="0" applyFont="0" applyBorder="0" applyAlignment="0" applyProtection="0">
      <alignment horizontal="center" wrapText="1"/>
    </xf>
    <xf numFmtId="0" fontId="7" fillId="4" borderId="8" applyNumberFormat="0" applyFont="0" applyBorder="0" applyAlignment="0" applyProtection="0">
      <alignment horizontal="center" wrapText="1"/>
    </xf>
    <xf numFmtId="0" fontId="7" fillId="5" borderId="8" applyNumberFormat="0" applyFont="0" applyBorder="0" applyAlignment="0" applyProtection="0">
      <alignment horizontal="center" wrapText="1"/>
    </xf>
    <xf numFmtId="0" fontId="7" fillId="6" borderId="8" applyNumberFormat="0" applyFont="0" applyBorder="0" applyAlignment="0" applyProtection="0">
      <alignment horizontal="center" wrapText="1"/>
    </xf>
    <xf numFmtId="0" fontId="7" fillId="7" borderId="8" applyNumberFormat="0" applyFont="0" applyBorder="0" applyAlignment="0" applyProtection="0">
      <alignment horizontal="center" wrapText="1"/>
    </xf>
    <xf numFmtId="0" fontId="4" fillId="8" borderId="8" applyNumberFormat="0" applyFont="0" applyBorder="0" applyAlignment="0" applyProtection="0">
      <alignment horizontal="center" wrapText="1"/>
    </xf>
    <xf numFmtId="0" fontId="7" fillId="9" borderId="8" applyNumberFormat="0" applyFont="0" applyBorder="0" applyAlignment="0" applyProtection="0">
      <alignment horizontal="center" wrapText="1"/>
    </xf>
    <xf numFmtId="0" fontId="7" fillId="10" borderId="5" applyNumberFormat="0" applyFont="0" applyBorder="0" applyAlignment="0" applyProtection="0">
      <alignment horizontal="center" wrapText="1"/>
    </xf>
    <xf numFmtId="0" fontId="16" fillId="0" borderId="21"/>
    <xf numFmtId="0" fontId="17" fillId="0" borderId="21" applyFill="0" applyProtection="0"/>
  </cellStyleXfs>
  <cellXfs count="27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9" fillId="0" borderId="0" xfId="0" applyFont="1"/>
    <xf numFmtId="0" fontId="4" fillId="0" borderId="0" xfId="0" applyFont="1"/>
    <xf numFmtId="0" fontId="5" fillId="3" borderId="5" xfId="0" applyFont="1" applyFill="1" applyBorder="1" applyAlignment="1">
      <alignment horizontal="center" vertical="center"/>
    </xf>
    <xf numFmtId="0" fontId="5" fillId="5" borderId="5" xfId="3" applyFont="1" applyBorder="1" applyAlignment="1">
      <alignment horizontal="center" vertical="center"/>
    </xf>
    <xf numFmtId="0" fontId="5" fillId="4" borderId="5" xfId="2" applyFont="1" applyBorder="1" applyAlignment="1">
      <alignment horizontal="center" vertical="center"/>
    </xf>
    <xf numFmtId="0" fontId="5" fillId="9" borderId="5" xfId="7" applyFont="1" applyBorder="1" applyAlignment="1">
      <alignment horizontal="center" vertical="center"/>
    </xf>
    <xf numFmtId="0" fontId="5" fillId="8" borderId="5" xfId="6" applyFont="1" applyBorder="1" applyAlignment="1">
      <alignment horizontal="center" vertical="center"/>
    </xf>
    <xf numFmtId="0" fontId="5" fillId="7" borderId="5" xfId="5" applyFont="1" applyBorder="1" applyAlignment="1">
      <alignment horizontal="center" vertical="center"/>
    </xf>
    <xf numFmtId="0" fontId="5" fillId="6" borderId="5" xfId="4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top" wrapText="1"/>
    </xf>
    <xf numFmtId="0" fontId="5" fillId="9" borderId="9" xfId="7" applyFont="1" applyBorder="1" applyAlignment="1">
      <alignment horizontal="left" vertical="top" wrapText="1"/>
    </xf>
    <xf numFmtId="0" fontId="5" fillId="8" borderId="9" xfId="6" applyFont="1" applyBorder="1" applyAlignment="1">
      <alignment horizontal="left" vertical="top" wrapText="1"/>
    </xf>
    <xf numFmtId="0" fontId="5" fillId="7" borderId="9" xfId="5" applyFont="1" applyBorder="1" applyAlignment="1">
      <alignment horizontal="left" vertical="top" wrapText="1"/>
    </xf>
    <xf numFmtId="0" fontId="5" fillId="6" borderId="9" xfId="4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11" borderId="9" xfId="4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10" borderId="5" xfId="0" applyFont="1" applyFill="1" applyBorder="1" applyAlignment="1">
      <alignment horizontal="center" vertical="center"/>
    </xf>
    <xf numFmtId="4" fontId="5" fillId="4" borderId="5" xfId="2" applyNumberFormat="1" applyFont="1" applyBorder="1" applyAlignment="1">
      <alignment horizontal="right" vertical="center"/>
    </xf>
    <xf numFmtId="0" fontId="8" fillId="0" borderId="0" xfId="0" applyFont="1"/>
    <xf numFmtId="49" fontId="5" fillId="12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19" xfId="4" applyFont="1" applyFill="1" applyBorder="1" applyAlignment="1">
      <alignment horizontal="left" vertical="top" wrapText="1"/>
    </xf>
    <xf numFmtId="0" fontId="5" fillId="0" borderId="9" xfId="4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4" fontId="5" fillId="5" borderId="5" xfId="3" applyNumberFormat="1" applyFont="1" applyBorder="1" applyAlignment="1">
      <alignment horizontal="right" vertical="center"/>
    </xf>
    <xf numFmtId="4" fontId="5" fillId="5" borderId="6" xfId="3" applyNumberFormat="1" applyFont="1" applyBorder="1" applyAlignment="1">
      <alignment horizontal="right" vertical="center"/>
    </xf>
    <xf numFmtId="0" fontId="5" fillId="5" borderId="9" xfId="3" applyFont="1" applyBorder="1" applyAlignment="1">
      <alignment horizontal="left" vertical="top" wrapText="1"/>
    </xf>
    <xf numFmtId="4" fontId="5" fillId="4" borderId="6" xfId="2" applyNumberFormat="1" applyFont="1" applyBorder="1" applyAlignment="1">
      <alignment horizontal="right" vertical="center"/>
    </xf>
    <xf numFmtId="0" fontId="5" fillId="4" borderId="9" xfId="2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4" fontId="5" fillId="9" borderId="6" xfId="7" applyNumberFormat="1" applyFont="1" applyBorder="1" applyAlignment="1">
      <alignment horizontal="right" vertical="center"/>
    </xf>
    <xf numFmtId="4" fontId="5" fillId="8" borderId="5" xfId="6" applyNumberFormat="1" applyFont="1" applyBorder="1" applyAlignment="1">
      <alignment horizontal="right" vertical="center"/>
    </xf>
    <xf numFmtId="4" fontId="5" fillId="8" borderId="6" xfId="6" applyNumberFormat="1" applyFont="1" applyBorder="1" applyAlignment="1">
      <alignment horizontal="right" vertical="center"/>
    </xf>
    <xf numFmtId="4" fontId="5" fillId="7" borderId="5" xfId="5" applyNumberFormat="1" applyFont="1" applyBorder="1" applyAlignment="1">
      <alignment horizontal="right" vertical="center"/>
    </xf>
    <xf numFmtId="4" fontId="5" fillId="7" borderId="6" xfId="5" applyNumberFormat="1" applyFont="1" applyBorder="1" applyAlignment="1">
      <alignment horizontal="right" vertical="center"/>
    </xf>
    <xf numFmtId="4" fontId="5" fillId="6" borderId="5" xfId="4" applyNumberFormat="1" applyFont="1" applyBorder="1" applyAlignment="1">
      <alignment horizontal="right" vertical="center"/>
    </xf>
    <xf numFmtId="4" fontId="5" fillId="6" borderId="6" xfId="4" applyNumberFormat="1" applyFont="1" applyBorder="1" applyAlignment="1">
      <alignment horizontal="right" vertical="center"/>
    </xf>
    <xf numFmtId="4" fontId="5" fillId="10" borderId="5" xfId="0" applyNumberFormat="1" applyFont="1" applyFill="1" applyBorder="1" applyAlignment="1">
      <alignment horizontal="right" vertical="center"/>
    </xf>
    <xf numFmtId="4" fontId="5" fillId="10" borderId="6" xfId="0" applyNumberFormat="1" applyFont="1" applyFill="1" applyBorder="1" applyAlignment="1">
      <alignment horizontal="right" vertical="center"/>
    </xf>
    <xf numFmtId="0" fontId="5" fillId="12" borderId="5" xfId="0" applyFont="1" applyFill="1" applyBorder="1" applyAlignment="1">
      <alignment horizontal="center" vertical="center"/>
    </xf>
    <xf numFmtId="4" fontId="5" fillId="12" borderId="5" xfId="0" applyNumberFormat="1" applyFont="1" applyFill="1" applyBorder="1" applyAlignment="1">
      <alignment horizontal="right" vertical="center"/>
    </xf>
    <xf numFmtId="4" fontId="5" fillId="12" borderId="6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13" borderId="5" xfId="0" applyFont="1" applyFill="1" applyBorder="1" applyAlignment="1">
      <alignment horizontal="center" vertical="center"/>
    </xf>
    <xf numFmtId="4" fontId="5" fillId="13" borderId="5" xfId="0" applyNumberFormat="1" applyFont="1" applyFill="1" applyBorder="1" applyAlignment="1">
      <alignment horizontal="right" vertical="center"/>
    </xf>
    <xf numFmtId="4" fontId="5" fillId="13" borderId="6" xfId="0" applyNumberFormat="1" applyFont="1" applyFill="1" applyBorder="1" applyAlignment="1">
      <alignment horizontal="right" vertical="center"/>
    </xf>
    <xf numFmtId="0" fontId="5" fillId="14" borderId="5" xfId="0" applyFont="1" applyFill="1" applyBorder="1" applyAlignment="1">
      <alignment horizontal="center" vertical="center"/>
    </xf>
    <xf numFmtId="4" fontId="5" fillId="14" borderId="5" xfId="0" applyNumberFormat="1" applyFont="1" applyFill="1" applyBorder="1" applyAlignment="1">
      <alignment horizontal="right" vertical="center"/>
    </xf>
    <xf numFmtId="4" fontId="5" fillId="14" borderId="6" xfId="0" applyNumberFormat="1" applyFont="1" applyFill="1" applyBorder="1" applyAlignment="1">
      <alignment horizontal="right" vertical="center"/>
    </xf>
    <xf numFmtId="49" fontId="11" fillId="0" borderId="5" xfId="7" applyNumberFormat="1" applyFont="1" applyFill="1" applyBorder="1" applyAlignment="1">
      <alignment horizontal="center" vertical="center"/>
    </xf>
    <xf numFmtId="0" fontId="11" fillId="0" borderId="5" xfId="7" applyNumberFormat="1" applyFont="1" applyFill="1" applyBorder="1" applyAlignment="1">
      <alignment horizontal="center" vertical="center"/>
    </xf>
    <xf numFmtId="0" fontId="11" fillId="0" borderId="5" xfId="6" applyNumberFormat="1" applyFont="1" applyFill="1" applyBorder="1" applyAlignment="1">
      <alignment horizontal="center" vertical="center"/>
    </xf>
    <xf numFmtId="0" fontId="11" fillId="0" borderId="5" xfId="5" applyNumberFormat="1" applyFont="1" applyFill="1" applyBorder="1" applyAlignment="1">
      <alignment horizontal="center" vertical="center"/>
    </xf>
    <xf numFmtId="49" fontId="12" fillId="0" borderId="5" xfId="4" applyNumberFormat="1" applyFont="1" applyFill="1" applyBorder="1" applyAlignment="1">
      <alignment horizontal="center" vertical="center"/>
    </xf>
    <xf numFmtId="0" fontId="12" fillId="0" borderId="5" xfId="4" applyNumberFormat="1" applyFont="1" applyFill="1" applyBorder="1" applyAlignment="1">
      <alignment horizontal="center" vertical="center"/>
    </xf>
    <xf numFmtId="0" fontId="11" fillId="0" borderId="5" xfId="3" applyNumberFormat="1" applyFont="1" applyFill="1" applyBorder="1" applyAlignment="1">
      <alignment horizontal="center" vertical="center"/>
    </xf>
    <xf numFmtId="49" fontId="11" fillId="0" borderId="5" xfId="3" applyNumberFormat="1" applyFont="1" applyFill="1" applyBorder="1" applyAlignment="1">
      <alignment horizontal="center" vertical="center"/>
    </xf>
    <xf numFmtId="0" fontId="11" fillId="0" borderId="5" xfId="2" applyNumberFormat="1" applyFont="1" applyFill="1" applyBorder="1" applyAlignment="1">
      <alignment horizontal="center" vertical="center"/>
    </xf>
    <xf numFmtId="49" fontId="11" fillId="0" borderId="5" xfId="2" applyNumberFormat="1" applyFont="1" applyFill="1" applyBorder="1" applyAlignment="1">
      <alignment horizontal="center" vertical="center"/>
    </xf>
    <xf numFmtId="0" fontId="12" fillId="0" borderId="5" xfId="6" applyNumberFormat="1" applyFont="1" applyFill="1" applyBorder="1" applyAlignment="1">
      <alignment horizontal="center" vertical="center"/>
    </xf>
    <xf numFmtId="49" fontId="11" fillId="0" borderId="5" xfId="4" applyNumberFormat="1" applyFont="1" applyFill="1" applyBorder="1" applyAlignment="1">
      <alignment horizontal="center" vertical="center"/>
    </xf>
    <xf numFmtId="0" fontId="12" fillId="0" borderId="5" xfId="2" applyNumberFormat="1" applyFont="1" applyFill="1" applyBorder="1" applyAlignment="1">
      <alignment horizontal="center" vertical="center"/>
    </xf>
    <xf numFmtId="0" fontId="12" fillId="0" borderId="5" xfId="3" applyNumberFormat="1" applyFont="1" applyFill="1" applyBorder="1" applyAlignment="1">
      <alignment horizontal="center" vertical="center"/>
    </xf>
    <xf numFmtId="0" fontId="11" fillId="0" borderId="5" xfId="4" applyNumberFormat="1" applyFont="1" applyFill="1" applyBorder="1" applyAlignment="1">
      <alignment horizontal="center" vertical="center"/>
    </xf>
    <xf numFmtId="0" fontId="12" fillId="0" borderId="5" xfId="7" applyNumberFormat="1" applyFont="1" applyFill="1" applyBorder="1" applyAlignment="1">
      <alignment horizontal="center" vertical="center"/>
    </xf>
    <xf numFmtId="49" fontId="14" fillId="0" borderId="5" xfId="4" applyNumberFormat="1" applyFont="1" applyFill="1" applyBorder="1" applyAlignment="1">
      <alignment horizontal="center" vertical="center"/>
    </xf>
    <xf numFmtId="0" fontId="14" fillId="0" borderId="5" xfId="4" applyNumberFormat="1" applyFont="1" applyFill="1" applyBorder="1" applyAlignment="1">
      <alignment horizontal="center" vertical="center"/>
    </xf>
    <xf numFmtId="0" fontId="12" fillId="0" borderId="5" xfId="5" applyNumberFormat="1" applyFont="1" applyFill="1" applyBorder="1" applyAlignment="1">
      <alignment horizontal="center" vertical="center"/>
    </xf>
    <xf numFmtId="49" fontId="15" fillId="0" borderId="5" xfId="6" applyNumberFormat="1" applyFont="1" applyFill="1" applyBorder="1" applyAlignment="1">
      <alignment horizontal="center" vertical="center"/>
    </xf>
    <xf numFmtId="0" fontId="15" fillId="0" borderId="5" xfId="5" applyNumberFormat="1" applyFont="1" applyFill="1" applyBorder="1" applyAlignment="1">
      <alignment horizontal="center" vertical="center"/>
    </xf>
    <xf numFmtId="0" fontId="15" fillId="0" borderId="5" xfId="6" applyNumberFormat="1" applyFont="1" applyFill="1" applyBorder="1" applyAlignment="1">
      <alignment horizontal="center" vertical="center"/>
    </xf>
    <xf numFmtId="49" fontId="15" fillId="0" borderId="5" xfId="7" applyNumberFormat="1" applyFont="1" applyFill="1" applyBorder="1" applyAlignment="1">
      <alignment horizontal="center" vertical="center"/>
    </xf>
    <xf numFmtId="0" fontId="15" fillId="0" borderId="5" xfId="7" applyNumberFormat="1" applyFont="1" applyFill="1" applyBorder="1" applyAlignment="1">
      <alignment horizontal="center" vertical="center"/>
    </xf>
    <xf numFmtId="0" fontId="14" fillId="0" borderId="5" xfId="5" applyNumberFormat="1" applyFont="1" applyFill="1" applyBorder="1" applyAlignment="1">
      <alignment horizontal="center" vertical="center"/>
    </xf>
    <xf numFmtId="49" fontId="12" fillId="0" borderId="5" xfId="2" applyNumberFormat="1" applyFont="1" applyFill="1" applyBorder="1" applyAlignment="1">
      <alignment horizontal="center" vertical="center"/>
    </xf>
    <xf numFmtId="0" fontId="15" fillId="0" borderId="5" xfId="4" applyNumberFormat="1" applyFont="1" applyFill="1" applyBorder="1" applyAlignment="1">
      <alignment horizontal="center" vertical="center"/>
    </xf>
    <xf numFmtId="0" fontId="12" fillId="0" borderId="5" xfId="2" applyNumberFormat="1" applyFont="1" applyFill="1" applyBorder="1" applyAlignment="1">
      <alignment horizontal="center" vertical="center" wrapText="1"/>
    </xf>
    <xf numFmtId="0" fontId="12" fillId="0" borderId="5" xfId="7" applyNumberFormat="1" applyFont="1" applyFill="1" applyBorder="1" applyAlignment="1">
      <alignment horizontal="center" vertical="center" wrapText="1"/>
    </xf>
    <xf numFmtId="0" fontId="12" fillId="0" borderId="5" xfId="6" applyNumberFormat="1" applyFont="1" applyFill="1" applyBorder="1" applyAlignment="1">
      <alignment horizontal="center" vertical="center" wrapText="1"/>
    </xf>
    <xf numFmtId="0" fontId="12" fillId="0" borderId="5" xfId="5" applyNumberFormat="1" applyFont="1" applyFill="1" applyBorder="1" applyAlignment="1">
      <alignment horizontal="center" vertical="center" wrapText="1"/>
    </xf>
    <xf numFmtId="0" fontId="12" fillId="0" borderId="5" xfId="4" applyNumberFormat="1" applyFont="1" applyFill="1" applyBorder="1" applyAlignment="1">
      <alignment horizontal="center" vertical="center" wrapText="1"/>
    </xf>
    <xf numFmtId="0" fontId="12" fillId="0" borderId="5" xfId="3" applyNumberFormat="1" applyFont="1" applyFill="1" applyBorder="1" applyAlignment="1">
      <alignment horizontal="center" vertical="center" wrapText="1"/>
    </xf>
    <xf numFmtId="0" fontId="11" fillId="0" borderId="5" xfId="2" applyNumberFormat="1" applyFont="1" applyFill="1" applyBorder="1" applyAlignment="1">
      <alignment horizontal="center" vertical="center" wrapText="1"/>
    </xf>
    <xf numFmtId="0" fontId="14" fillId="0" borderId="5" xfId="6" applyNumberFormat="1" applyFont="1" applyFill="1" applyBorder="1" applyAlignment="1">
      <alignment horizontal="center" vertical="center"/>
    </xf>
    <xf numFmtId="49" fontId="12" fillId="0" borderId="5" xfId="7" applyNumberFormat="1" applyFont="1" applyFill="1" applyBorder="1" applyAlignment="1">
      <alignment horizontal="center" vertical="center"/>
    </xf>
    <xf numFmtId="0" fontId="11" fillId="0" borderId="5" xfId="7" applyNumberFormat="1" applyFont="1" applyFill="1" applyBorder="1" applyAlignment="1">
      <alignment horizontal="center" vertical="center" wrapText="1"/>
    </xf>
    <xf numFmtId="0" fontId="14" fillId="0" borderId="5" xfId="7" applyNumberFormat="1" applyFont="1" applyFill="1" applyBorder="1" applyAlignment="1">
      <alignment horizontal="center" vertical="center"/>
    </xf>
    <xf numFmtId="0" fontId="11" fillId="0" borderId="5" xfId="5" applyNumberFormat="1" applyFont="1" applyFill="1" applyBorder="1" applyAlignment="1">
      <alignment horizontal="center" vertical="center" wrapText="1"/>
    </xf>
    <xf numFmtId="0" fontId="11" fillId="0" borderId="25" xfId="3" applyNumberFormat="1" applyFont="1" applyFill="1" applyBorder="1" applyAlignment="1">
      <alignment vertical="center" wrapText="1"/>
    </xf>
    <xf numFmtId="0" fontId="11" fillId="0" borderId="25" xfId="2" applyNumberFormat="1" applyFont="1" applyFill="1" applyBorder="1" applyAlignment="1">
      <alignment horizontal="left" vertical="top" wrapText="1"/>
    </xf>
    <xf numFmtId="0" fontId="15" fillId="0" borderId="25" xfId="7" applyNumberFormat="1" applyFont="1" applyFill="1" applyBorder="1" applyAlignment="1">
      <alignment vertical="top" wrapText="1"/>
    </xf>
    <xf numFmtId="0" fontId="11" fillId="0" borderId="25" xfId="2" applyNumberFormat="1" applyFont="1" applyFill="1" applyBorder="1" applyAlignment="1">
      <alignment horizontal="left" vertical="center" wrapText="1"/>
    </xf>
    <xf numFmtId="0" fontId="11" fillId="0" borderId="25" xfId="3" applyNumberFormat="1" applyFont="1" applyFill="1" applyBorder="1" applyAlignment="1">
      <alignment horizontal="left" vertical="top" wrapText="1"/>
    </xf>
    <xf numFmtId="0" fontId="11" fillId="0" borderId="25" xfId="2" applyNumberFormat="1" applyFont="1" applyFill="1" applyBorder="1" applyAlignment="1">
      <alignment vertical="center" wrapText="1"/>
    </xf>
    <xf numFmtId="0" fontId="11" fillId="0" borderId="25" xfId="7" applyNumberFormat="1" applyFont="1" applyFill="1" applyBorder="1" applyAlignment="1">
      <alignment vertical="center" wrapText="1"/>
    </xf>
    <xf numFmtId="0" fontId="11" fillId="0" borderId="5" xfId="6" applyNumberFormat="1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5" xfId="4" applyNumberFormat="1" applyFont="1" applyFill="1" applyBorder="1" applyAlignment="1">
      <alignment horizontal="center" vertical="center" wrapText="1"/>
    </xf>
    <xf numFmtId="0" fontId="11" fillId="0" borderId="25" xfId="6" applyNumberFormat="1" applyFont="1" applyFill="1" applyBorder="1" applyAlignment="1">
      <alignment vertical="center" wrapText="1"/>
    </xf>
    <xf numFmtId="0" fontId="15" fillId="0" borderId="25" xfId="6" applyNumberFormat="1" applyFont="1" applyFill="1" applyBorder="1" applyAlignment="1">
      <alignment vertical="top" wrapText="1"/>
    </xf>
    <xf numFmtId="0" fontId="11" fillId="0" borderId="25" xfId="5" applyNumberFormat="1" applyFont="1" applyFill="1" applyBorder="1" applyAlignment="1">
      <alignment vertical="top" wrapText="1"/>
    </xf>
    <xf numFmtId="49" fontId="15" fillId="0" borderId="5" xfId="5" applyNumberFormat="1" applyFont="1" applyFill="1" applyBorder="1" applyAlignment="1">
      <alignment horizontal="center" vertical="center"/>
    </xf>
    <xf numFmtId="0" fontId="15" fillId="0" borderId="25" xfId="4" applyNumberFormat="1" applyFont="1" applyFill="1" applyBorder="1" applyAlignment="1">
      <alignment vertical="top" wrapText="1"/>
    </xf>
    <xf numFmtId="49" fontId="15" fillId="0" borderId="5" xfId="4" applyNumberFormat="1" applyFont="1" applyFill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2" fillId="0" borderId="21" xfId="0" applyFont="1" applyBorder="1"/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14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9" fontId="11" fillId="0" borderId="5" xfId="0" applyNumberFormat="1" applyFont="1" applyBorder="1" applyAlignment="1" applyProtection="1">
      <alignment horizontal="center" vertical="center" wrapText="1"/>
      <protection locked="0" hidden="1"/>
    </xf>
    <xf numFmtId="0" fontId="11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right" vertical="center"/>
    </xf>
    <xf numFmtId="164" fontId="11" fillId="0" borderId="26" xfId="0" applyNumberFormat="1" applyFont="1" applyBorder="1" applyAlignment="1">
      <alignment horizontal="right" vertical="center"/>
    </xf>
    <xf numFmtId="49" fontId="11" fillId="0" borderId="25" xfId="0" applyNumberFormat="1" applyFont="1" applyBorder="1" applyAlignment="1" applyProtection="1">
      <alignment horizontal="left" vertical="center" wrapText="1"/>
      <protection locked="0" hidden="1"/>
    </xf>
    <xf numFmtId="49" fontId="11" fillId="0" borderId="25" xfId="0" applyNumberFormat="1" applyFont="1" applyBorder="1" applyAlignment="1" applyProtection="1">
      <alignment horizontal="left" vertical="top" wrapText="1"/>
      <protection locked="0" hidden="1"/>
    </xf>
    <xf numFmtId="49" fontId="12" fillId="0" borderId="25" xfId="0" applyNumberFormat="1" applyFont="1" applyBorder="1" applyAlignment="1" applyProtection="1">
      <alignment horizontal="left" vertical="center" wrapText="1"/>
      <protection locked="0" hidden="1"/>
    </xf>
    <xf numFmtId="49" fontId="12" fillId="0" borderId="5" xfId="0" applyNumberFormat="1" applyFont="1" applyBorder="1" applyAlignment="1" applyProtection="1">
      <alignment horizontal="center" vertical="center" wrapText="1"/>
      <protection locked="0" hidden="1"/>
    </xf>
    <xf numFmtId="164" fontId="12" fillId="0" borderId="5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25" xfId="0" applyFont="1" applyBorder="1" applyAlignment="1">
      <alignment vertical="top" wrapText="1"/>
    </xf>
    <xf numFmtId="0" fontId="15" fillId="0" borderId="5" xfId="0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right" vertical="center"/>
    </xf>
    <xf numFmtId="164" fontId="20" fillId="0" borderId="5" xfId="0" applyNumberFormat="1" applyFont="1" applyBorder="1" applyAlignment="1">
      <alignment horizontal="right" vertical="center"/>
    </xf>
    <xf numFmtId="49" fontId="11" fillId="0" borderId="25" xfId="0" applyNumberFormat="1" applyFont="1" applyBorder="1" applyAlignment="1" applyProtection="1">
      <alignment vertical="top" wrapText="1"/>
      <protection locked="0" hidden="1"/>
    </xf>
    <xf numFmtId="0" fontId="12" fillId="0" borderId="25" xfId="0" applyFont="1" applyBorder="1" applyAlignment="1" applyProtection="1">
      <alignment horizontal="left" vertical="top" wrapText="1"/>
      <protection locked="0" hidden="1"/>
    </xf>
    <xf numFmtId="49" fontId="11" fillId="0" borderId="25" xfId="0" applyNumberFormat="1" applyFont="1" applyBorder="1" applyAlignment="1" applyProtection="1">
      <alignment wrapText="1"/>
      <protection locked="0" hidden="1"/>
    </xf>
    <xf numFmtId="49" fontId="12" fillId="0" borderId="5" xfId="0" applyNumberFormat="1" applyFont="1" applyBorder="1" applyAlignment="1">
      <alignment horizontal="center" vertical="center" wrapText="1"/>
    </xf>
    <xf numFmtId="0" fontId="11" fillId="0" borderId="25" xfId="0" applyFont="1" applyBorder="1" applyAlignment="1" applyProtection="1">
      <alignment wrapText="1"/>
      <protection locked="0" hidden="1"/>
    </xf>
    <xf numFmtId="0" fontId="12" fillId="0" borderId="25" xfId="0" applyFont="1" applyBorder="1" applyAlignment="1" applyProtection="1">
      <alignment wrapText="1"/>
      <protection locked="0" hidden="1"/>
    </xf>
    <xf numFmtId="49" fontId="11" fillId="0" borderId="5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8" fillId="0" borderId="5" xfId="0" quotePrefix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right" vertical="center"/>
    </xf>
    <xf numFmtId="49" fontId="19" fillId="0" borderId="25" xfId="0" applyNumberFormat="1" applyFont="1" applyBorder="1" applyAlignment="1" applyProtection="1">
      <alignment wrapText="1"/>
      <protection locked="0" hidden="1"/>
    </xf>
    <xf numFmtId="0" fontId="20" fillId="0" borderId="25" xfId="0" applyFont="1" applyBorder="1" applyAlignment="1" applyProtection="1">
      <alignment wrapText="1"/>
      <protection locked="0" hidden="1"/>
    </xf>
    <xf numFmtId="0" fontId="13" fillId="0" borderId="5" xfId="0" quotePrefix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right" vertical="center"/>
    </xf>
    <xf numFmtId="164" fontId="22" fillId="0" borderId="5" xfId="0" applyNumberFormat="1" applyFont="1" applyBorder="1" applyAlignment="1">
      <alignment horizontal="right" vertical="center"/>
    </xf>
    <xf numFmtId="0" fontId="11" fillId="0" borderId="25" xfId="0" applyFont="1" applyBorder="1" applyAlignment="1" applyProtection="1">
      <alignment horizontal="left" vertical="center" wrapText="1"/>
      <protection locked="0" hidden="1"/>
    </xf>
    <xf numFmtId="164" fontId="12" fillId="0" borderId="5" xfId="0" applyNumberFormat="1" applyFont="1" applyBorder="1" applyAlignment="1">
      <alignment horizontal="right"/>
    </xf>
    <xf numFmtId="0" fontId="11" fillId="0" borderId="25" xfId="0" applyFont="1" applyBorder="1" applyAlignment="1">
      <alignment horizontal="left"/>
    </xf>
    <xf numFmtId="0" fontId="12" fillId="0" borderId="25" xfId="0" applyFont="1" applyBorder="1" applyAlignment="1" applyProtection="1">
      <alignment vertical="top" wrapText="1"/>
      <protection locked="0" hidden="1"/>
    </xf>
    <xf numFmtId="0" fontId="12" fillId="0" borderId="25" xfId="0" applyFont="1" applyBorder="1" applyAlignment="1" applyProtection="1">
      <alignment horizontal="left" vertical="center" wrapText="1"/>
      <protection locked="0" hidden="1"/>
    </xf>
    <xf numFmtId="0" fontId="11" fillId="0" borderId="25" xfId="0" applyFont="1" applyBorder="1" applyAlignment="1" applyProtection="1">
      <alignment vertical="top" wrapText="1"/>
      <protection locked="0" hidden="1"/>
    </xf>
    <xf numFmtId="49" fontId="12" fillId="0" borderId="25" xfId="0" applyNumberFormat="1" applyFont="1" applyBorder="1" applyAlignment="1" applyProtection="1">
      <alignment vertical="top" wrapText="1"/>
      <protection locked="0" hidden="1"/>
    </xf>
    <xf numFmtId="0" fontId="11" fillId="0" borderId="25" xfId="0" applyFont="1" applyBorder="1" applyAlignment="1" applyProtection="1">
      <alignment horizontal="left" vertical="top" wrapText="1"/>
      <protection locked="0" hidden="1"/>
    </xf>
    <xf numFmtId="49" fontId="12" fillId="0" borderId="25" xfId="0" applyNumberFormat="1" applyFont="1" applyBorder="1" applyAlignment="1" applyProtection="1">
      <alignment horizontal="left" vertical="top" wrapText="1"/>
      <protection locked="0" hidden="1"/>
    </xf>
    <xf numFmtId="0" fontId="13" fillId="0" borderId="25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49" fontId="12" fillId="0" borderId="25" xfId="0" applyNumberFormat="1" applyFont="1" applyBorder="1" applyAlignment="1" applyProtection="1">
      <alignment wrapText="1"/>
      <protection locked="0" hidden="1"/>
    </xf>
    <xf numFmtId="0" fontId="19" fillId="0" borderId="25" xfId="0" applyFont="1" applyBorder="1" applyAlignment="1" applyProtection="1">
      <alignment wrapText="1"/>
      <protection locked="0" hidden="1"/>
    </xf>
    <xf numFmtId="0" fontId="20" fillId="0" borderId="25" xfId="0" applyFont="1" applyBorder="1" applyAlignment="1" applyProtection="1">
      <alignment vertical="top" wrapText="1"/>
      <protection locked="0" hidden="1"/>
    </xf>
    <xf numFmtId="0" fontId="11" fillId="0" borderId="5" xfId="0" applyFont="1" applyBorder="1" applyAlignment="1" applyProtection="1">
      <alignment horizontal="center" vertical="center" wrapText="1"/>
      <protection locked="0" hidden="1"/>
    </xf>
    <xf numFmtId="0" fontId="11" fillId="0" borderId="25" xfId="0" applyFont="1" applyBorder="1" applyAlignment="1">
      <alignment wrapText="1"/>
    </xf>
    <xf numFmtId="0" fontId="12" fillId="0" borderId="5" xfId="0" applyFont="1" applyBorder="1" applyAlignment="1">
      <alignment horizontal="center"/>
    </xf>
    <xf numFmtId="0" fontId="11" fillId="0" borderId="25" xfId="0" applyFont="1" applyBorder="1" applyAlignment="1" applyProtection="1">
      <alignment vertical="center" wrapText="1"/>
      <protection locked="0" hidden="1"/>
    </xf>
    <xf numFmtId="0" fontId="12" fillId="0" borderId="25" xfId="0" applyFont="1" applyBorder="1" applyAlignment="1">
      <alignment wrapText="1"/>
    </xf>
    <xf numFmtId="164" fontId="12" fillId="0" borderId="0" xfId="0" applyNumberFormat="1" applyFont="1" applyAlignment="1">
      <alignment horizontal="right"/>
    </xf>
    <xf numFmtId="0" fontId="12" fillId="0" borderId="5" xfId="0" applyFont="1" applyBorder="1"/>
    <xf numFmtId="0" fontId="11" fillId="0" borderId="25" xfId="0" applyFont="1" applyBorder="1"/>
    <xf numFmtId="0" fontId="11" fillId="0" borderId="5" xfId="0" applyFont="1" applyBorder="1"/>
    <xf numFmtId="0" fontId="18" fillId="0" borderId="25" xfId="0" applyFont="1" applyBorder="1" applyAlignment="1">
      <alignment vertical="center" wrapText="1"/>
    </xf>
    <xf numFmtId="0" fontId="11" fillId="0" borderId="5" xfId="0" quotePrefix="1" applyFont="1" applyBorder="1" applyAlignment="1">
      <alignment horizontal="center" vertical="center"/>
    </xf>
    <xf numFmtId="0" fontId="12" fillId="0" borderId="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vertical="top" wrapText="1"/>
    </xf>
    <xf numFmtId="49" fontId="11" fillId="0" borderId="5" xfId="0" applyNumberFormat="1" applyFont="1" applyBorder="1" applyAlignment="1">
      <alignment horizontal="center" vertical="center" wrapText="1"/>
    </xf>
    <xf numFmtId="0" fontId="12" fillId="0" borderId="25" xfId="0" applyFont="1" applyBorder="1"/>
    <xf numFmtId="49" fontId="12" fillId="0" borderId="5" xfId="0" applyNumberFormat="1" applyFont="1" applyBorder="1" applyAlignment="1" applyProtection="1">
      <alignment horizontal="center" wrapText="1"/>
      <protection locked="0" hidden="1"/>
    </xf>
    <xf numFmtId="0" fontId="8" fillId="0" borderId="5" xfId="0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164" fontId="11" fillId="0" borderId="5" xfId="0" applyNumberFormat="1" applyFont="1" applyBorder="1" applyAlignment="1">
      <alignment horizontal="right"/>
    </xf>
    <xf numFmtId="49" fontId="19" fillId="0" borderId="25" xfId="0" applyNumberFormat="1" applyFont="1" applyBorder="1" applyAlignment="1" applyProtection="1">
      <alignment horizontal="left" vertical="center" wrapText="1"/>
      <protection locked="0" hidden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164" fontId="11" fillId="0" borderId="28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65" fontId="10" fillId="0" borderId="5" xfId="0" applyNumberFormat="1" applyFont="1" applyBorder="1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164" fontId="20" fillId="15" borderId="5" xfId="0" applyNumberFormat="1" applyFont="1" applyFill="1" applyBorder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14" borderId="13" xfId="0" applyFont="1" applyFill="1" applyBorder="1" applyAlignment="1">
      <alignment horizontal="left" vertical="top" wrapText="1"/>
    </xf>
    <xf numFmtId="0" fontId="5" fillId="14" borderId="14" xfId="0" applyFont="1" applyFill="1" applyBorder="1" applyAlignment="1">
      <alignment horizontal="left" vertical="top" wrapText="1"/>
    </xf>
    <xf numFmtId="0" fontId="5" fillId="14" borderId="15" xfId="0" applyFont="1" applyFill="1" applyBorder="1" applyAlignment="1">
      <alignment horizontal="left" vertical="top" wrapText="1"/>
    </xf>
    <xf numFmtId="4" fontId="5" fillId="10" borderId="5" xfId="0" applyNumberFormat="1" applyFont="1" applyFill="1" applyBorder="1" applyAlignment="1">
      <alignment horizontal="right" vertical="center"/>
    </xf>
    <xf numFmtId="4" fontId="5" fillId="14" borderId="5" xfId="0" applyNumberFormat="1" applyFont="1" applyFill="1" applyBorder="1" applyAlignment="1">
      <alignment horizontal="right" vertical="center"/>
    </xf>
    <xf numFmtId="0" fontId="5" fillId="10" borderId="11" xfId="0" applyFont="1" applyFill="1" applyBorder="1" applyAlignment="1">
      <alignment horizontal="left" vertical="top" wrapText="1"/>
    </xf>
    <xf numFmtId="0" fontId="5" fillId="10" borderId="20" xfId="0" applyFont="1" applyFill="1" applyBorder="1" applyAlignment="1">
      <alignment horizontal="left" vertical="top" wrapText="1"/>
    </xf>
    <xf numFmtId="0" fontId="5" fillId="10" borderId="1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3" borderId="4" xfId="0" applyFont="1" applyFill="1" applyBorder="1" applyAlignment="1">
      <alignment horizontal="left" vertical="top" wrapText="1"/>
    </xf>
    <xf numFmtId="4" fontId="5" fillId="3" borderId="5" xfId="0" applyNumberFormat="1" applyFont="1" applyFill="1" applyBorder="1" applyAlignment="1">
      <alignment horizontal="right" vertical="center"/>
    </xf>
    <xf numFmtId="0" fontId="5" fillId="5" borderId="8" xfId="3" applyFont="1" applyBorder="1" applyAlignment="1">
      <alignment horizontal="left" vertical="top" wrapText="1"/>
    </xf>
    <xf numFmtId="4" fontId="5" fillId="5" borderId="5" xfId="3" applyNumberFormat="1" applyFont="1" applyBorder="1" applyAlignment="1">
      <alignment horizontal="right" vertical="center"/>
    </xf>
    <xf numFmtId="4" fontId="5" fillId="4" borderId="5" xfId="2" applyNumberFormat="1" applyFont="1" applyBorder="1" applyAlignment="1">
      <alignment horizontal="right" vertical="center"/>
    </xf>
    <xf numFmtId="0" fontId="5" fillId="9" borderId="8" xfId="7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0" fontId="5" fillId="8" borderId="8" xfId="6" applyFont="1" applyBorder="1" applyAlignment="1">
      <alignment horizontal="left" vertical="top" wrapText="1"/>
    </xf>
    <xf numFmtId="4" fontId="5" fillId="8" borderId="5" xfId="6" applyNumberFormat="1" applyFont="1" applyBorder="1" applyAlignment="1">
      <alignment horizontal="right" vertical="center"/>
    </xf>
    <xf numFmtId="0" fontId="5" fillId="4" borderId="8" xfId="2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7" borderId="8" xfId="5" applyFont="1" applyBorder="1" applyAlignment="1">
      <alignment horizontal="left" vertical="top" wrapText="1"/>
    </xf>
    <xf numFmtId="4" fontId="5" fillId="7" borderId="5" xfId="5" applyNumberFormat="1" applyFont="1" applyBorder="1" applyAlignment="1">
      <alignment horizontal="right" vertical="center"/>
    </xf>
    <xf numFmtId="0" fontId="5" fillId="6" borderId="8" xfId="4" applyFont="1" applyBorder="1" applyAlignment="1">
      <alignment horizontal="left" vertical="top" wrapText="1"/>
    </xf>
    <xf numFmtId="4" fontId="5" fillId="6" borderId="5" xfId="4" applyNumberFormat="1" applyFont="1" applyBorder="1" applyAlignment="1">
      <alignment horizontal="right" vertical="center"/>
    </xf>
    <xf numFmtId="4" fontId="5" fillId="13" borderId="5" xfId="0" applyNumberFormat="1" applyFont="1" applyFill="1" applyBorder="1" applyAlignment="1">
      <alignment horizontal="right" vertical="center"/>
    </xf>
    <xf numFmtId="0" fontId="5" fillId="13" borderId="11" xfId="0" applyFont="1" applyFill="1" applyBorder="1" applyAlignment="1">
      <alignment horizontal="left" vertical="top" wrapText="1"/>
    </xf>
    <xf numFmtId="0" fontId="5" fillId="13" borderId="20" xfId="0" applyFont="1" applyFill="1" applyBorder="1" applyAlignment="1">
      <alignment horizontal="left" vertical="top" wrapText="1"/>
    </xf>
    <xf numFmtId="0" fontId="5" fillId="13" borderId="12" xfId="0" applyFont="1" applyFill="1" applyBorder="1" applyAlignment="1">
      <alignment horizontal="left" vertical="top" wrapText="1"/>
    </xf>
    <xf numFmtId="4" fontId="5" fillId="12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4" fontId="8" fillId="0" borderId="1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6" fillId="2" borderId="16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5" fillId="12" borderId="13" xfId="0" applyFont="1" applyFill="1" applyBorder="1" applyAlignment="1">
      <alignment horizontal="left" vertical="top" wrapText="1"/>
    </xf>
    <xf numFmtId="0" fontId="5" fillId="12" borderId="14" xfId="0" applyFont="1" applyFill="1" applyBorder="1" applyAlignment="1">
      <alignment horizontal="left" vertical="top" wrapText="1"/>
    </xf>
    <xf numFmtId="0" fontId="5" fillId="12" borderId="15" xfId="0" applyFont="1" applyFill="1" applyBorder="1" applyAlignment="1">
      <alignment horizontal="left" vertical="top" wrapText="1"/>
    </xf>
    <xf numFmtId="0" fontId="5" fillId="12" borderId="11" xfId="0" applyFont="1" applyFill="1" applyBorder="1" applyAlignment="1">
      <alignment horizontal="left" vertical="top" wrapText="1"/>
    </xf>
    <xf numFmtId="0" fontId="5" fillId="12" borderId="20" xfId="0" applyFont="1" applyFill="1" applyBorder="1" applyAlignment="1">
      <alignment horizontal="left" vertical="top" wrapText="1"/>
    </xf>
    <xf numFmtId="0" fontId="5" fillId="12" borderId="12" xfId="0" applyFont="1" applyFill="1" applyBorder="1" applyAlignment="1">
      <alignment horizontal="left" vertical="top" wrapText="1"/>
    </xf>
    <xf numFmtId="0" fontId="10" fillId="0" borderId="21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center"/>
    </xf>
    <xf numFmtId="0" fontId="11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</cellXfs>
  <cellStyles count="11">
    <cellStyle name="1" xfId="1" xr:uid="{00000000-0005-0000-0000-000000000000}"/>
    <cellStyle name="2" xfId="2" xr:uid="{00000000-0005-0000-0000-000001000000}"/>
    <cellStyle name="3" xfId="3" xr:uid="{00000000-0005-0000-0000-000002000000}"/>
    <cellStyle name="4" xfId="4" xr:uid="{00000000-0005-0000-0000-000003000000}"/>
    <cellStyle name="5" xfId="5" xr:uid="{00000000-0005-0000-0000-000004000000}"/>
    <cellStyle name="6" xfId="6" xr:uid="{00000000-0005-0000-0000-000005000000}"/>
    <cellStyle name="7" xfId="7" xr:uid="{00000000-0005-0000-0000-000006000000}"/>
    <cellStyle name="8" xfId="8" xr:uid="{00000000-0005-0000-0000-000007000000}"/>
    <cellStyle name="Обычный" xfId="0" builtinId="0"/>
    <cellStyle name="Обычный 2" xfId="9" xr:uid="{00000000-0005-0000-0000-000009000000}"/>
    <cellStyle name="Обычный 3" xfId="10" xr:uid="{00000000-0005-0000-0000-00000A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BEE"/>
      <rgbColor rgb="FFE0F2F1"/>
      <rgbColor rgb="FF660066"/>
      <rgbColor rgb="FFE57373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76"/>
      <rgbColor rgb="FFB2DFDB"/>
      <rgbColor rgb="FFEF9A9A"/>
      <rgbColor rgb="FFCC99FF"/>
      <rgbColor rgb="FFFFCDD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C4E9"/>
      <color rgb="FFE1D8F0"/>
      <color rgb="FFFFF176"/>
      <color rgb="FFFFFFCC"/>
      <color rgb="FFC4B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9"/>
  <sheetViews>
    <sheetView zoomScale="145" zoomScaleNormal="145" workbookViewId="0">
      <selection activeCell="S2" sqref="S1:S1048576"/>
    </sheetView>
  </sheetViews>
  <sheetFormatPr defaultColWidth="9.140625" defaultRowHeight="12.75" x14ac:dyDescent="0.2"/>
  <cols>
    <col min="1" max="13" width="0.5703125" style="28" customWidth="1" collapsed="1"/>
    <col min="14" max="15" width="35.5703125" style="28" customWidth="1" collapsed="1"/>
    <col min="16" max="17" width="5.5703125" style="28" customWidth="1" collapsed="1"/>
    <col min="18" max="18" width="10.5703125" style="28" customWidth="1" collapsed="1"/>
    <col min="19" max="19" width="4.5703125" style="28" customWidth="1" collapsed="1"/>
    <col min="20" max="20" width="9.85546875" style="28" customWidth="1" collapsed="1"/>
    <col min="21" max="21" width="10" style="28" customWidth="1" collapsed="1"/>
    <col min="22" max="22" width="10.140625" style="28" customWidth="1" collapsed="1"/>
    <col min="23" max="23" width="9.85546875" style="28" customWidth="1" collapsed="1"/>
    <col min="24" max="24" width="14.42578125" style="28" customWidth="1" collapsed="1"/>
    <col min="25" max="25" width="12.5703125" style="28" customWidth="1" collapsed="1"/>
    <col min="26" max="26" width="2.42578125" style="28" customWidth="1" collapsed="1"/>
    <col min="27" max="27" width="14.42578125" style="28" customWidth="1" collapsed="1"/>
    <col min="28" max="28" width="0.5703125" style="28" customWidth="1" collapsed="1"/>
    <col min="29" max="974" width="8.5703125" style="28" customWidth="1" collapsed="1"/>
    <col min="975" max="16384" width="9.140625" style="28" collapsed="1"/>
  </cols>
  <sheetData>
    <row r="1" spans="1:27" ht="15" x14ac:dyDescent="0.25">
      <c r="A1" s="1"/>
      <c r="B1" s="240" t="s">
        <v>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</row>
    <row r="2" spans="1:27" hidden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">
      <c r="A3" s="3"/>
      <c r="B3" s="241" t="s">
        <v>1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</row>
    <row r="4" spans="1:27" ht="9" customHeight="1" x14ac:dyDescent="0.2">
      <c r="A4" s="2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">
      <c r="A5" s="3"/>
      <c r="B5" s="241" t="s">
        <v>2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</row>
    <row r="6" spans="1:27" ht="18.75" customHeight="1" thickBot="1" x14ac:dyDescent="0.25">
      <c r="A6" s="2"/>
      <c r="B6" s="244" t="s">
        <v>44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34" customFormat="1" ht="23.25" customHeight="1" thickBot="1" x14ac:dyDescent="0.25">
      <c r="A7" s="21"/>
      <c r="B7" s="242" t="s">
        <v>3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2" t="s">
        <v>4</v>
      </c>
      <c r="Q7" s="22" t="s">
        <v>5</v>
      </c>
      <c r="R7" s="23" t="s">
        <v>6</v>
      </c>
      <c r="S7" s="23" t="s">
        <v>7</v>
      </c>
      <c r="T7" s="23" t="s">
        <v>41</v>
      </c>
      <c r="U7" s="23" t="s">
        <v>45</v>
      </c>
      <c r="V7" s="23" t="s">
        <v>53</v>
      </c>
      <c r="W7" s="23" t="s">
        <v>51</v>
      </c>
      <c r="X7" s="23" t="s">
        <v>8</v>
      </c>
      <c r="Y7" s="243" t="s">
        <v>9</v>
      </c>
      <c r="Z7" s="243"/>
      <c r="AA7" s="33" t="s">
        <v>10</v>
      </c>
    </row>
    <row r="8" spans="1:27" ht="13.5" thickBot="1" x14ac:dyDescent="0.25">
      <c r="A8" s="4"/>
      <c r="B8" s="228" t="s">
        <v>11</v>
      </c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30" t="s">
        <v>11</v>
      </c>
      <c r="Q8" s="30" t="s">
        <v>11</v>
      </c>
      <c r="R8" s="30" t="s">
        <v>11</v>
      </c>
      <c r="S8" s="30" t="s">
        <v>11</v>
      </c>
      <c r="T8" s="30" t="s">
        <v>11</v>
      </c>
      <c r="U8" s="30" t="s">
        <v>11</v>
      </c>
      <c r="V8" s="30" t="s">
        <v>11</v>
      </c>
      <c r="W8" s="30" t="s">
        <v>11</v>
      </c>
      <c r="X8" s="30" t="s">
        <v>11</v>
      </c>
      <c r="Y8" s="229" t="s">
        <v>11</v>
      </c>
      <c r="Z8" s="229"/>
      <c r="AA8" s="35" t="s">
        <v>11</v>
      </c>
    </row>
    <row r="9" spans="1:27" x14ac:dyDescent="0.2">
      <c r="A9" s="4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ht="12.75" customHeight="1" x14ac:dyDescent="0.2">
      <c r="A10" s="5"/>
      <c r="B10" s="230" t="s">
        <v>12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9" t="s">
        <v>13</v>
      </c>
      <c r="Q10" s="9"/>
      <c r="R10" s="9"/>
      <c r="S10" s="9"/>
      <c r="T10" s="9"/>
      <c r="U10" s="9"/>
      <c r="V10" s="9"/>
      <c r="W10" s="9"/>
      <c r="X10" s="38" t="s">
        <v>14</v>
      </c>
      <c r="Y10" s="231" t="s">
        <v>15</v>
      </c>
      <c r="Z10" s="231"/>
      <c r="AA10" s="39" t="s">
        <v>16</v>
      </c>
    </row>
    <row r="11" spans="1:27" ht="14.25" customHeight="1" x14ac:dyDescent="0.2">
      <c r="A11" s="5"/>
      <c r="B11" s="16"/>
      <c r="C11" s="232" t="s">
        <v>17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10" t="s">
        <v>13</v>
      </c>
      <c r="Q11" s="10" t="s">
        <v>18</v>
      </c>
      <c r="R11" s="10"/>
      <c r="S11" s="10"/>
      <c r="T11" s="10"/>
      <c r="U11" s="10"/>
      <c r="V11" s="10"/>
      <c r="W11" s="10"/>
      <c r="X11" s="40" t="s">
        <v>14</v>
      </c>
      <c r="Y11" s="233" t="s">
        <v>15</v>
      </c>
      <c r="Z11" s="233"/>
      <c r="AA11" s="41" t="s">
        <v>16</v>
      </c>
    </row>
    <row r="12" spans="1:27" ht="14.25" customHeight="1" x14ac:dyDescent="0.2">
      <c r="A12" s="5"/>
      <c r="B12" s="16"/>
      <c r="C12" s="42"/>
      <c r="D12" s="239" t="s">
        <v>19</v>
      </c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11" t="s">
        <v>13</v>
      </c>
      <c r="Q12" s="11" t="s">
        <v>20</v>
      </c>
      <c r="R12" s="11"/>
      <c r="S12" s="11"/>
      <c r="T12" s="11"/>
      <c r="U12" s="11"/>
      <c r="V12" s="11"/>
      <c r="W12" s="11"/>
      <c r="X12" s="27" t="s">
        <v>14</v>
      </c>
      <c r="Y12" s="234" t="s">
        <v>15</v>
      </c>
      <c r="Z12" s="234"/>
      <c r="AA12" s="43" t="s">
        <v>16</v>
      </c>
    </row>
    <row r="13" spans="1:27" ht="12.75" customHeight="1" x14ac:dyDescent="0.2">
      <c r="A13" s="5"/>
      <c r="B13" s="16"/>
      <c r="C13" s="42"/>
      <c r="D13" s="44"/>
      <c r="E13" s="235" t="s">
        <v>21</v>
      </c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12" t="s">
        <v>13</v>
      </c>
      <c r="Q13" s="12" t="s">
        <v>20</v>
      </c>
      <c r="R13" s="12" t="s">
        <v>22</v>
      </c>
      <c r="S13" s="12"/>
      <c r="T13" s="12"/>
      <c r="U13" s="12"/>
      <c r="V13" s="12"/>
      <c r="W13" s="12"/>
      <c r="X13" s="45" t="s">
        <v>14</v>
      </c>
      <c r="Y13" s="236" t="s">
        <v>15</v>
      </c>
      <c r="Z13" s="236"/>
      <c r="AA13" s="46" t="s">
        <v>16</v>
      </c>
    </row>
    <row r="14" spans="1:27" ht="12.75" customHeight="1" x14ac:dyDescent="0.2">
      <c r="A14" s="5"/>
      <c r="B14" s="16"/>
      <c r="C14" s="42"/>
      <c r="D14" s="44"/>
      <c r="E14" s="17"/>
      <c r="F14" s="237" t="s">
        <v>23</v>
      </c>
      <c r="G14" s="237"/>
      <c r="H14" s="237"/>
      <c r="I14" s="237"/>
      <c r="J14" s="237"/>
      <c r="K14" s="237"/>
      <c r="L14" s="237"/>
      <c r="M14" s="237"/>
      <c r="N14" s="237"/>
      <c r="O14" s="237"/>
      <c r="P14" s="13" t="s">
        <v>13</v>
      </c>
      <c r="Q14" s="13" t="s">
        <v>20</v>
      </c>
      <c r="R14" s="13" t="s">
        <v>24</v>
      </c>
      <c r="S14" s="13"/>
      <c r="T14" s="13"/>
      <c r="U14" s="13"/>
      <c r="V14" s="13"/>
      <c r="W14" s="13"/>
      <c r="X14" s="47" t="s">
        <v>14</v>
      </c>
      <c r="Y14" s="238" t="s">
        <v>15</v>
      </c>
      <c r="Z14" s="238"/>
      <c r="AA14" s="48" t="s">
        <v>16</v>
      </c>
    </row>
    <row r="15" spans="1:27" ht="12.75" customHeight="1" x14ac:dyDescent="0.2">
      <c r="A15" s="5"/>
      <c r="B15" s="16"/>
      <c r="C15" s="42"/>
      <c r="D15" s="44"/>
      <c r="E15" s="17"/>
      <c r="F15" s="18"/>
      <c r="G15" s="245" t="s">
        <v>25</v>
      </c>
      <c r="H15" s="245"/>
      <c r="I15" s="245"/>
      <c r="J15" s="245"/>
      <c r="K15" s="245"/>
      <c r="L15" s="245"/>
      <c r="M15" s="245"/>
      <c r="N15" s="245"/>
      <c r="O15" s="245"/>
      <c r="P15" s="14" t="s">
        <v>13</v>
      </c>
      <c r="Q15" s="14" t="s">
        <v>20</v>
      </c>
      <c r="R15" s="14" t="s">
        <v>26</v>
      </c>
      <c r="S15" s="14"/>
      <c r="T15" s="14"/>
      <c r="U15" s="14"/>
      <c r="V15" s="14"/>
      <c r="W15" s="14"/>
      <c r="X15" s="49" t="s">
        <v>14</v>
      </c>
      <c r="Y15" s="246" t="s">
        <v>15</v>
      </c>
      <c r="Z15" s="246"/>
      <c r="AA15" s="50" t="s">
        <v>16</v>
      </c>
    </row>
    <row r="16" spans="1:27" ht="12.75" customHeight="1" x14ac:dyDescent="0.2">
      <c r="A16" s="5"/>
      <c r="B16" s="16"/>
      <c r="C16" s="42"/>
      <c r="D16" s="44"/>
      <c r="E16" s="17"/>
      <c r="F16" s="18"/>
      <c r="G16" s="19"/>
      <c r="H16" s="247" t="s">
        <v>27</v>
      </c>
      <c r="I16" s="247"/>
      <c r="J16" s="247"/>
      <c r="K16" s="247"/>
      <c r="L16" s="247"/>
      <c r="M16" s="247"/>
      <c r="N16" s="247"/>
      <c r="O16" s="247"/>
      <c r="P16" s="15" t="s">
        <v>13</v>
      </c>
      <c r="Q16" s="15" t="s">
        <v>20</v>
      </c>
      <c r="R16" s="15" t="s">
        <v>28</v>
      </c>
      <c r="S16" s="15"/>
      <c r="T16" s="15"/>
      <c r="U16" s="15"/>
      <c r="V16" s="15"/>
      <c r="W16" s="15"/>
      <c r="X16" s="51" t="s">
        <v>14</v>
      </c>
      <c r="Y16" s="248" t="s">
        <v>15</v>
      </c>
      <c r="Z16" s="248"/>
      <c r="AA16" s="52" t="s">
        <v>16</v>
      </c>
    </row>
    <row r="17" spans="1:30" ht="12.75" customHeight="1" x14ac:dyDescent="0.2">
      <c r="A17" s="5"/>
      <c r="B17" s="16"/>
      <c r="C17" s="42"/>
      <c r="D17" s="44"/>
      <c r="E17" s="17"/>
      <c r="F17" s="18"/>
      <c r="G17" s="19"/>
      <c r="H17" s="20"/>
      <c r="I17" s="250" t="s">
        <v>55</v>
      </c>
      <c r="J17" s="251"/>
      <c r="K17" s="251"/>
      <c r="L17" s="251"/>
      <c r="M17" s="251"/>
      <c r="N17" s="251"/>
      <c r="O17" s="252"/>
      <c r="P17" s="64" t="s">
        <v>13</v>
      </c>
      <c r="Q17" s="64" t="s">
        <v>20</v>
      </c>
      <c r="R17" s="64" t="s">
        <v>28</v>
      </c>
      <c r="S17" s="64" t="s">
        <v>57</v>
      </c>
      <c r="T17" s="64"/>
      <c r="U17" s="64"/>
      <c r="V17" s="64"/>
      <c r="W17" s="64"/>
      <c r="X17" s="65" t="s">
        <v>14</v>
      </c>
      <c r="Y17" s="249" t="s">
        <v>15</v>
      </c>
      <c r="Z17" s="249"/>
      <c r="AA17" s="66" t="s">
        <v>16</v>
      </c>
      <c r="AD17" s="28" t="s">
        <v>47</v>
      </c>
    </row>
    <row r="18" spans="1:30" ht="12.75" customHeight="1" x14ac:dyDescent="0.2">
      <c r="A18" s="5"/>
      <c r="B18" s="16"/>
      <c r="C18" s="42"/>
      <c r="D18" s="44"/>
      <c r="E18" s="17"/>
      <c r="F18" s="18"/>
      <c r="G18" s="19"/>
      <c r="H18" s="20"/>
      <c r="I18" s="225" t="s">
        <v>56</v>
      </c>
      <c r="J18" s="226"/>
      <c r="K18" s="226"/>
      <c r="L18" s="226"/>
      <c r="M18" s="226"/>
      <c r="N18" s="226"/>
      <c r="O18" s="227"/>
      <c r="P18" s="26" t="s">
        <v>13</v>
      </c>
      <c r="Q18" s="26" t="s">
        <v>20</v>
      </c>
      <c r="R18" s="26" t="s">
        <v>28</v>
      </c>
      <c r="S18" s="26" t="s">
        <v>58</v>
      </c>
      <c r="T18" s="26"/>
      <c r="U18" s="26"/>
      <c r="V18" s="26"/>
      <c r="W18" s="26"/>
      <c r="X18" s="53" t="s">
        <v>14</v>
      </c>
      <c r="Y18" s="223" t="s">
        <v>15</v>
      </c>
      <c r="Z18" s="223"/>
      <c r="AA18" s="54" t="s">
        <v>16</v>
      </c>
    </row>
    <row r="19" spans="1:30" ht="12.75" customHeight="1" x14ac:dyDescent="0.2">
      <c r="A19" s="5"/>
      <c r="B19" s="16"/>
      <c r="C19" s="42"/>
      <c r="D19" s="44"/>
      <c r="E19" s="17"/>
      <c r="F19" s="18"/>
      <c r="G19" s="19"/>
      <c r="H19" s="20"/>
      <c r="I19" s="220" t="s">
        <v>29</v>
      </c>
      <c r="J19" s="221"/>
      <c r="K19" s="221"/>
      <c r="L19" s="221"/>
      <c r="M19" s="221"/>
      <c r="N19" s="221"/>
      <c r="O19" s="222"/>
      <c r="P19" s="67" t="s">
        <v>13</v>
      </c>
      <c r="Q19" s="67" t="s">
        <v>20</v>
      </c>
      <c r="R19" s="67" t="s">
        <v>28</v>
      </c>
      <c r="S19" s="67" t="s">
        <v>30</v>
      </c>
      <c r="T19" s="67"/>
      <c r="U19" s="67"/>
      <c r="V19" s="67"/>
      <c r="W19" s="67"/>
      <c r="X19" s="68" t="s">
        <v>14</v>
      </c>
      <c r="Y19" s="224" t="s">
        <v>15</v>
      </c>
      <c r="Z19" s="224"/>
      <c r="AA19" s="69" t="s">
        <v>16</v>
      </c>
    </row>
    <row r="20" spans="1:30" ht="12.75" customHeight="1" x14ac:dyDescent="0.2">
      <c r="A20" s="5"/>
      <c r="B20" s="16"/>
      <c r="C20" s="42"/>
      <c r="D20" s="44"/>
      <c r="E20" s="17"/>
      <c r="F20" s="18"/>
      <c r="G20" s="19"/>
      <c r="H20" s="20"/>
      <c r="I20" s="24"/>
      <c r="J20" s="261" t="s">
        <v>42</v>
      </c>
      <c r="K20" s="262"/>
      <c r="L20" s="262"/>
      <c r="M20" s="262"/>
      <c r="N20" s="262"/>
      <c r="O20" s="263"/>
      <c r="P20" s="55" t="s">
        <v>13</v>
      </c>
      <c r="Q20" s="55" t="s">
        <v>20</v>
      </c>
      <c r="R20" s="55" t="s">
        <v>28</v>
      </c>
      <c r="S20" s="55" t="s">
        <v>30</v>
      </c>
      <c r="T20" s="29" t="s">
        <v>43</v>
      </c>
      <c r="U20" s="29"/>
      <c r="V20" s="29"/>
      <c r="W20" s="29"/>
      <c r="X20" s="56" t="s">
        <v>14</v>
      </c>
      <c r="Y20" s="253" t="s">
        <v>15</v>
      </c>
      <c r="Z20" s="253"/>
      <c r="AA20" s="57" t="s">
        <v>16</v>
      </c>
    </row>
    <row r="21" spans="1:30" ht="12.75" customHeight="1" x14ac:dyDescent="0.2">
      <c r="A21" s="5"/>
      <c r="B21" s="16"/>
      <c r="C21" s="42"/>
      <c r="D21" s="44"/>
      <c r="E21" s="17"/>
      <c r="F21" s="18"/>
      <c r="G21" s="19"/>
      <c r="H21" s="20"/>
      <c r="I21" s="24"/>
      <c r="J21" s="31"/>
      <c r="K21" s="261" t="s">
        <v>49</v>
      </c>
      <c r="L21" s="262"/>
      <c r="M21" s="262"/>
      <c r="N21" s="262"/>
      <c r="O21" s="263"/>
      <c r="P21" s="55" t="s">
        <v>13</v>
      </c>
      <c r="Q21" s="55" t="s">
        <v>20</v>
      </c>
      <c r="R21" s="55" t="s">
        <v>28</v>
      </c>
      <c r="S21" s="55" t="s">
        <v>30</v>
      </c>
      <c r="T21" s="29" t="s">
        <v>43</v>
      </c>
      <c r="U21" s="29" t="s">
        <v>46</v>
      </c>
      <c r="V21" s="29"/>
      <c r="W21" s="29"/>
      <c r="X21" s="56" t="s">
        <v>14</v>
      </c>
      <c r="Y21" s="253" t="s">
        <v>15</v>
      </c>
      <c r="Z21" s="253"/>
      <c r="AA21" s="57" t="s">
        <v>16</v>
      </c>
    </row>
    <row r="22" spans="1:30" ht="12.75" customHeight="1" x14ac:dyDescent="0.2">
      <c r="A22" s="5"/>
      <c r="B22" s="16"/>
      <c r="C22" s="42"/>
      <c r="D22" s="44"/>
      <c r="E22" s="17"/>
      <c r="F22" s="18"/>
      <c r="G22" s="19"/>
      <c r="H22" s="20"/>
      <c r="I22" s="24"/>
      <c r="J22" s="31"/>
      <c r="K22" s="31"/>
      <c r="L22" s="261" t="s">
        <v>54</v>
      </c>
      <c r="M22" s="262"/>
      <c r="N22" s="262"/>
      <c r="O22" s="263"/>
      <c r="P22" s="55" t="s">
        <v>13</v>
      </c>
      <c r="Q22" s="55" t="s">
        <v>20</v>
      </c>
      <c r="R22" s="55" t="s">
        <v>28</v>
      </c>
      <c r="S22" s="55" t="s">
        <v>30</v>
      </c>
      <c r="T22" s="29" t="s">
        <v>43</v>
      </c>
      <c r="U22" s="29" t="s">
        <v>46</v>
      </c>
      <c r="V22" s="29" t="s">
        <v>52</v>
      </c>
      <c r="W22" s="29"/>
      <c r="X22" s="56" t="s">
        <v>14</v>
      </c>
      <c r="Y22" s="253" t="s">
        <v>15</v>
      </c>
      <c r="Z22" s="253"/>
      <c r="AA22" s="57" t="s">
        <v>16</v>
      </c>
    </row>
    <row r="23" spans="1:30" ht="12.75" customHeight="1" x14ac:dyDescent="0.2">
      <c r="A23" s="5"/>
      <c r="B23" s="16"/>
      <c r="C23" s="42"/>
      <c r="D23" s="44"/>
      <c r="E23" s="17"/>
      <c r="F23" s="18"/>
      <c r="G23" s="19"/>
      <c r="H23" s="20"/>
      <c r="I23" s="24"/>
      <c r="J23" s="32"/>
      <c r="K23" s="32"/>
      <c r="L23" s="32"/>
      <c r="M23" s="264" t="s">
        <v>50</v>
      </c>
      <c r="N23" s="265"/>
      <c r="O23" s="266"/>
      <c r="P23" s="55" t="s">
        <v>13</v>
      </c>
      <c r="Q23" s="55" t="s">
        <v>20</v>
      </c>
      <c r="R23" s="55" t="s">
        <v>28</v>
      </c>
      <c r="S23" s="55" t="s">
        <v>30</v>
      </c>
      <c r="T23" s="29" t="s">
        <v>43</v>
      </c>
      <c r="U23" s="29" t="s">
        <v>46</v>
      </c>
      <c r="V23" s="29" t="s">
        <v>52</v>
      </c>
      <c r="W23" s="29" t="s">
        <v>48</v>
      </c>
      <c r="X23" s="56" t="s">
        <v>14</v>
      </c>
      <c r="Y23" s="253" t="s">
        <v>15</v>
      </c>
      <c r="Z23" s="253"/>
      <c r="AA23" s="57" t="s">
        <v>16</v>
      </c>
    </row>
    <row r="24" spans="1:30" ht="14.45" customHeight="1" thickBot="1" x14ac:dyDescent="0.25">
      <c r="X24" s="58"/>
      <c r="Y24" s="255"/>
      <c r="Z24" s="255"/>
      <c r="AA24" s="58"/>
    </row>
    <row r="25" spans="1:30" ht="13.5" thickBot="1" x14ac:dyDescent="0.25">
      <c r="A25" s="5"/>
      <c r="B25" s="258" t="s">
        <v>31</v>
      </c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60"/>
      <c r="X25" s="59" t="s">
        <v>14</v>
      </c>
      <c r="Y25" s="256" t="s">
        <v>15</v>
      </c>
      <c r="Z25" s="256"/>
      <c r="AA25" s="60" t="s">
        <v>16</v>
      </c>
    </row>
    <row r="26" spans="1:30" x14ac:dyDescent="0.2"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30" ht="12.75" customHeight="1" x14ac:dyDescent="0.2">
      <c r="B27" s="241" t="s">
        <v>32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61" t="s">
        <v>33</v>
      </c>
      <c r="P27" s="62"/>
      <c r="Q27" s="257"/>
      <c r="R27" s="257"/>
      <c r="S27" s="62"/>
      <c r="T27" s="62"/>
      <c r="U27" s="62"/>
      <c r="V27" s="62"/>
      <c r="W27" s="62"/>
      <c r="X27" s="257" t="s">
        <v>34</v>
      </c>
      <c r="Y27" s="257"/>
      <c r="Z27" s="62"/>
      <c r="AA27" s="63" t="s">
        <v>35</v>
      </c>
    </row>
    <row r="28" spans="1:30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5" t="s">
        <v>36</v>
      </c>
      <c r="P28" s="25"/>
      <c r="Q28" s="254" t="s">
        <v>37</v>
      </c>
      <c r="R28" s="254"/>
      <c r="S28" s="25"/>
      <c r="T28" s="25"/>
      <c r="U28" s="25"/>
      <c r="V28" s="25"/>
      <c r="W28" s="25"/>
      <c r="X28" s="254" t="s">
        <v>38</v>
      </c>
      <c r="Y28" s="254"/>
      <c r="Z28" s="25"/>
      <c r="AA28" s="25" t="s">
        <v>39</v>
      </c>
    </row>
    <row r="29" spans="1:30" x14ac:dyDescent="0.2">
      <c r="I29" s="8" t="s">
        <v>40</v>
      </c>
      <c r="J29" s="8"/>
      <c r="K29" s="8"/>
      <c r="L29" s="8"/>
      <c r="M29" s="8"/>
      <c r="N29" s="8"/>
    </row>
  </sheetData>
  <mergeCells count="45">
    <mergeCell ref="Y20:Z20"/>
    <mergeCell ref="B27:N27"/>
    <mergeCell ref="Q28:R28"/>
    <mergeCell ref="X28:Y28"/>
    <mergeCell ref="Y24:Z24"/>
    <mergeCell ref="Y25:Z25"/>
    <mergeCell ref="Q27:R27"/>
    <mergeCell ref="X27:Y27"/>
    <mergeCell ref="Y23:Z23"/>
    <mergeCell ref="B25:W25"/>
    <mergeCell ref="Y22:Z22"/>
    <mergeCell ref="Y21:Z21"/>
    <mergeCell ref="J20:O20"/>
    <mergeCell ref="K21:O21"/>
    <mergeCell ref="M23:O23"/>
    <mergeCell ref="L22:O22"/>
    <mergeCell ref="G15:O15"/>
    <mergeCell ref="Y15:Z15"/>
    <mergeCell ref="H16:O16"/>
    <mergeCell ref="Y16:Z16"/>
    <mergeCell ref="Y17:Z17"/>
    <mergeCell ref="I17:O17"/>
    <mergeCell ref="B1:AA1"/>
    <mergeCell ref="B3:AA3"/>
    <mergeCell ref="B5:AA5"/>
    <mergeCell ref="B7:O7"/>
    <mergeCell ref="Y7:Z7"/>
    <mergeCell ref="B4:N4"/>
    <mergeCell ref="B6:N6"/>
    <mergeCell ref="I19:O19"/>
    <mergeCell ref="Y18:Z18"/>
    <mergeCell ref="Y19:Z19"/>
    <mergeCell ref="I18:O18"/>
    <mergeCell ref="B8:O8"/>
    <mergeCell ref="Y8:Z8"/>
    <mergeCell ref="B10:O10"/>
    <mergeCell ref="Y10:Z10"/>
    <mergeCell ref="C11:O11"/>
    <mergeCell ref="Y11:Z11"/>
    <mergeCell ref="Y12:Z12"/>
    <mergeCell ref="E13:O13"/>
    <mergeCell ref="Y13:Z13"/>
    <mergeCell ref="F14:O14"/>
    <mergeCell ref="Y14:Z14"/>
    <mergeCell ref="D12:O12"/>
  </mergeCells>
  <pageMargins left="0.39370078740157483" right="0.23622047244094491" top="0.74803149606299213" bottom="0.39370078740157483" header="0.51181102362204722" footer="0.51181102362204722"/>
  <pageSetup scale="92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38"/>
  <sheetViews>
    <sheetView tabSelected="1" topLeftCell="A171" zoomScaleNormal="100" zoomScaleSheetLayoutView="90" workbookViewId="0">
      <selection activeCell="N182" sqref="N182"/>
    </sheetView>
  </sheetViews>
  <sheetFormatPr defaultColWidth="9.140625" defaultRowHeight="12.75" x14ac:dyDescent="0.2"/>
  <cols>
    <col min="1" max="1" width="75.28515625" style="28" customWidth="1"/>
    <col min="2" max="2" width="0" style="28" hidden="1" customWidth="1"/>
    <col min="3" max="3" width="7.85546875" style="213" customWidth="1"/>
    <col min="4" max="4" width="8.5703125" style="213" customWidth="1"/>
    <col min="5" max="5" width="15.5703125" style="213" customWidth="1"/>
    <col min="6" max="6" width="6.28515625" style="213" customWidth="1"/>
    <col min="7" max="7" width="8.5703125" style="213" customWidth="1"/>
    <col min="8" max="8" width="15" style="213" customWidth="1"/>
    <col min="9" max="9" width="14.7109375" style="213" customWidth="1"/>
    <col min="10" max="10" width="11.7109375" style="213" customWidth="1"/>
  </cols>
  <sheetData>
    <row r="1" spans="1:10" ht="19.899999999999999" customHeight="1" x14ac:dyDescent="0.2">
      <c r="A1" s="125"/>
      <c r="B1" s="126"/>
      <c r="C1" s="127"/>
      <c r="D1" s="127"/>
      <c r="E1" s="127"/>
      <c r="F1" s="127"/>
      <c r="G1" s="127"/>
      <c r="H1" s="127"/>
      <c r="I1" s="127"/>
      <c r="J1" s="127" t="s">
        <v>480</v>
      </c>
    </row>
    <row r="2" spans="1:10" ht="22.15" customHeight="1" x14ac:dyDescent="0.2">
      <c r="A2" s="128"/>
      <c r="B2" s="128"/>
      <c r="C2" s="129"/>
      <c r="D2" s="129"/>
      <c r="E2" s="129"/>
      <c r="F2" s="129"/>
      <c r="G2" s="129"/>
      <c r="H2" s="267" t="s">
        <v>889</v>
      </c>
      <c r="I2" s="267"/>
      <c r="J2" s="267"/>
    </row>
    <row r="3" spans="1:10" ht="21.75" customHeight="1" x14ac:dyDescent="0.25">
      <c r="A3" s="268" t="s">
        <v>890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10" ht="13.5" thickBot="1" x14ac:dyDescent="0.25">
      <c r="A4" s="130"/>
      <c r="B4" s="131"/>
      <c r="C4" s="130"/>
      <c r="D4" s="130"/>
      <c r="E4" s="130"/>
      <c r="F4" s="130"/>
      <c r="G4" s="130"/>
      <c r="H4" s="127"/>
      <c r="I4" s="132"/>
      <c r="J4" s="132" t="s">
        <v>400</v>
      </c>
    </row>
    <row r="5" spans="1:10" x14ac:dyDescent="0.2">
      <c r="A5" s="271" t="s">
        <v>3</v>
      </c>
      <c r="B5" s="133"/>
      <c r="C5" s="273" t="s">
        <v>146</v>
      </c>
      <c r="D5" s="273"/>
      <c r="E5" s="273"/>
      <c r="F5" s="273"/>
      <c r="G5" s="274" t="s">
        <v>202</v>
      </c>
      <c r="H5" s="273" t="s">
        <v>886</v>
      </c>
      <c r="I5" s="273" t="s">
        <v>887</v>
      </c>
      <c r="J5" s="269" t="s">
        <v>888</v>
      </c>
    </row>
    <row r="6" spans="1:10" ht="38.25" x14ac:dyDescent="0.2">
      <c r="A6" s="272"/>
      <c r="B6" s="134"/>
      <c r="C6" s="135" t="s">
        <v>147</v>
      </c>
      <c r="D6" s="135" t="s">
        <v>218</v>
      </c>
      <c r="E6" s="135" t="s">
        <v>426</v>
      </c>
      <c r="F6" s="134" t="s">
        <v>201</v>
      </c>
      <c r="G6" s="275"/>
      <c r="H6" s="276"/>
      <c r="I6" s="276"/>
      <c r="J6" s="270"/>
    </row>
    <row r="7" spans="1:10" x14ac:dyDescent="0.2">
      <c r="A7" s="136">
        <v>1</v>
      </c>
      <c r="B7" s="137"/>
      <c r="C7" s="138">
        <v>2</v>
      </c>
      <c r="D7" s="138">
        <v>3</v>
      </c>
      <c r="E7" s="138">
        <v>4</v>
      </c>
      <c r="F7" s="134">
        <v>5</v>
      </c>
      <c r="G7" s="134">
        <v>6</v>
      </c>
      <c r="H7" s="138">
        <v>7</v>
      </c>
      <c r="I7" s="138">
        <v>8</v>
      </c>
      <c r="J7" s="139">
        <v>9</v>
      </c>
    </row>
    <row r="8" spans="1:10" x14ac:dyDescent="0.2">
      <c r="A8" s="140" t="s">
        <v>143</v>
      </c>
      <c r="B8" s="141"/>
      <c r="C8" s="138" t="s">
        <v>59</v>
      </c>
      <c r="D8" s="138"/>
      <c r="E8" s="138"/>
      <c r="F8" s="138"/>
      <c r="G8" s="138"/>
      <c r="H8" s="142">
        <f>H9+H155+H163+H228+H377+H499+H518+H580+H633+H661+H701</f>
        <v>2511884.79</v>
      </c>
      <c r="I8" s="142">
        <f>I9+I155+I163+I228+I377+I499+I518+I580+I633+I661+I701</f>
        <v>1334848.5999999999</v>
      </c>
      <c r="J8" s="143">
        <f>I8/H8*100</f>
        <v>53.141314654005278</v>
      </c>
    </row>
    <row r="9" spans="1:10" x14ac:dyDescent="0.2">
      <c r="A9" s="109" t="s">
        <v>60</v>
      </c>
      <c r="B9" s="141"/>
      <c r="C9" s="138" t="s">
        <v>59</v>
      </c>
      <c r="D9" s="77" t="s">
        <v>369</v>
      </c>
      <c r="E9" s="138"/>
      <c r="F9" s="138"/>
      <c r="G9" s="138"/>
      <c r="H9" s="142">
        <f>H10+H17+H88+H96</f>
        <v>501091.2</v>
      </c>
      <c r="I9" s="142">
        <f>I10+I17+I88+I96</f>
        <v>302776.09999999998</v>
      </c>
      <c r="J9" s="143">
        <f t="shared" ref="J9:J71" si="0">I9/H9*100</f>
        <v>60.423352076428394</v>
      </c>
    </row>
    <row r="10" spans="1:10" ht="25.5" x14ac:dyDescent="0.2">
      <c r="A10" s="110" t="s">
        <v>61</v>
      </c>
      <c r="B10" s="97"/>
      <c r="C10" s="78" t="s">
        <v>59</v>
      </c>
      <c r="D10" s="77" t="s">
        <v>216</v>
      </c>
      <c r="E10" s="79"/>
      <c r="F10" s="78"/>
      <c r="G10" s="78"/>
      <c r="H10" s="142">
        <f t="shared" ref="H10:I15" si="1">H11</f>
        <v>2635.2</v>
      </c>
      <c r="I10" s="142">
        <f t="shared" si="1"/>
        <v>1906.8</v>
      </c>
      <c r="J10" s="143">
        <f t="shared" si="0"/>
        <v>72.358834244080157</v>
      </c>
    </row>
    <row r="11" spans="1:10" x14ac:dyDescent="0.2">
      <c r="A11" s="144" t="s">
        <v>742</v>
      </c>
      <c r="B11" s="98"/>
      <c r="C11" s="71" t="s">
        <v>59</v>
      </c>
      <c r="D11" s="77" t="s">
        <v>216</v>
      </c>
      <c r="E11" s="135" t="s">
        <v>178</v>
      </c>
      <c r="F11" s="138"/>
      <c r="G11" s="138"/>
      <c r="H11" s="142">
        <f t="shared" si="1"/>
        <v>2635.2</v>
      </c>
      <c r="I11" s="142">
        <f t="shared" si="1"/>
        <v>1906.8</v>
      </c>
      <c r="J11" s="143">
        <f t="shared" si="0"/>
        <v>72.358834244080157</v>
      </c>
    </row>
    <row r="12" spans="1:10" x14ac:dyDescent="0.2">
      <c r="A12" s="144" t="s">
        <v>198</v>
      </c>
      <c r="B12" s="99"/>
      <c r="C12" s="72" t="s">
        <v>59</v>
      </c>
      <c r="D12" s="77" t="s">
        <v>216</v>
      </c>
      <c r="E12" s="135" t="s">
        <v>191</v>
      </c>
      <c r="F12" s="138"/>
      <c r="G12" s="138"/>
      <c r="H12" s="142">
        <f t="shared" si="1"/>
        <v>2635.2</v>
      </c>
      <c r="I12" s="142">
        <f t="shared" si="1"/>
        <v>1906.8</v>
      </c>
      <c r="J12" s="143">
        <f t="shared" si="0"/>
        <v>72.358834244080157</v>
      </c>
    </row>
    <row r="13" spans="1:10" ht="25.5" x14ac:dyDescent="0.2">
      <c r="A13" s="145" t="s">
        <v>347</v>
      </c>
      <c r="B13" s="100"/>
      <c r="C13" s="73" t="s">
        <v>59</v>
      </c>
      <c r="D13" s="77" t="s">
        <v>216</v>
      </c>
      <c r="E13" s="135" t="s">
        <v>192</v>
      </c>
      <c r="F13" s="138"/>
      <c r="G13" s="138"/>
      <c r="H13" s="142">
        <f t="shared" si="1"/>
        <v>2635.2</v>
      </c>
      <c r="I13" s="142">
        <f t="shared" si="1"/>
        <v>1906.8</v>
      </c>
      <c r="J13" s="143">
        <f t="shared" si="0"/>
        <v>72.358834244080157</v>
      </c>
    </row>
    <row r="14" spans="1:10" x14ac:dyDescent="0.2">
      <c r="A14" s="146" t="s">
        <v>199</v>
      </c>
      <c r="B14" s="101"/>
      <c r="C14" s="75" t="s">
        <v>59</v>
      </c>
      <c r="D14" s="74" t="s">
        <v>216</v>
      </c>
      <c r="E14" s="147" t="s">
        <v>200</v>
      </c>
      <c r="F14" s="94"/>
      <c r="G14" s="94"/>
      <c r="H14" s="148">
        <f t="shared" si="1"/>
        <v>2635.2</v>
      </c>
      <c r="I14" s="148">
        <f>I15</f>
        <v>1906.8</v>
      </c>
      <c r="J14" s="143">
        <f t="shared" si="0"/>
        <v>72.358834244080157</v>
      </c>
    </row>
    <row r="15" spans="1:10" ht="38.25" x14ac:dyDescent="0.2">
      <c r="A15" s="149" t="s">
        <v>63</v>
      </c>
      <c r="B15" s="141"/>
      <c r="C15" s="150" t="s">
        <v>59</v>
      </c>
      <c r="D15" s="74" t="s">
        <v>216</v>
      </c>
      <c r="E15" s="147" t="s">
        <v>200</v>
      </c>
      <c r="F15" s="151" t="s">
        <v>64</v>
      </c>
      <c r="G15" s="151"/>
      <c r="H15" s="148">
        <f t="shared" si="1"/>
        <v>2635.2</v>
      </c>
      <c r="I15" s="148">
        <f>I16</f>
        <v>1906.8</v>
      </c>
      <c r="J15" s="143">
        <f t="shared" si="0"/>
        <v>72.358834244080157</v>
      </c>
    </row>
    <row r="16" spans="1:10" x14ac:dyDescent="0.2">
      <c r="A16" s="149" t="s">
        <v>65</v>
      </c>
      <c r="B16" s="141"/>
      <c r="C16" s="150" t="s">
        <v>59</v>
      </c>
      <c r="D16" s="74" t="s">
        <v>216</v>
      </c>
      <c r="E16" s="147" t="s">
        <v>200</v>
      </c>
      <c r="F16" s="151" t="s">
        <v>66</v>
      </c>
      <c r="G16" s="151">
        <v>900100</v>
      </c>
      <c r="H16" s="148">
        <v>2635.2</v>
      </c>
      <c r="I16" s="148">
        <v>1906.8</v>
      </c>
      <c r="J16" s="143">
        <f t="shared" si="0"/>
        <v>72.358834244080157</v>
      </c>
    </row>
    <row r="17" spans="1:10" ht="38.25" x14ac:dyDescent="0.2">
      <c r="A17" s="110" t="s">
        <v>67</v>
      </c>
      <c r="B17" s="97"/>
      <c r="C17" s="78" t="s">
        <v>59</v>
      </c>
      <c r="D17" s="81" t="s">
        <v>217</v>
      </c>
      <c r="E17" s="138"/>
      <c r="F17" s="138"/>
      <c r="G17" s="138"/>
      <c r="H17" s="142">
        <f>H18+H34+H42+H50+H72+H26+H80+H64</f>
        <v>132264.5</v>
      </c>
      <c r="I17" s="142">
        <f>I18+I34+I42+I50+I72+I26+I80+I64</f>
        <v>85814.1</v>
      </c>
      <c r="J17" s="143">
        <f t="shared" si="0"/>
        <v>64.88067470863308</v>
      </c>
    </row>
    <row r="18" spans="1:10" x14ac:dyDescent="0.2">
      <c r="A18" s="144" t="s">
        <v>203</v>
      </c>
      <c r="B18" s="141"/>
      <c r="C18" s="138" t="s">
        <v>59</v>
      </c>
      <c r="D18" s="81" t="s">
        <v>217</v>
      </c>
      <c r="E18" s="135" t="s">
        <v>156</v>
      </c>
      <c r="F18" s="93"/>
      <c r="G18" s="93"/>
      <c r="H18" s="142">
        <f>H19</f>
        <v>4650</v>
      </c>
      <c r="I18" s="142">
        <f t="shared" ref="I18" si="2">I19</f>
        <v>2725.4</v>
      </c>
      <c r="J18" s="143">
        <f t="shared" si="0"/>
        <v>58.610752688172042</v>
      </c>
    </row>
    <row r="19" spans="1:10" x14ac:dyDescent="0.2">
      <c r="A19" s="152" t="s">
        <v>108</v>
      </c>
      <c r="B19" s="98"/>
      <c r="C19" s="71" t="s">
        <v>59</v>
      </c>
      <c r="D19" s="81" t="s">
        <v>217</v>
      </c>
      <c r="E19" s="135" t="s">
        <v>478</v>
      </c>
      <c r="F19" s="153"/>
      <c r="G19" s="153"/>
      <c r="H19" s="154">
        <f>H20</f>
        <v>4650</v>
      </c>
      <c r="I19" s="154">
        <f t="shared" ref="I19:I20" si="3">I20</f>
        <v>2725.4</v>
      </c>
      <c r="J19" s="143">
        <f t="shared" si="0"/>
        <v>58.610752688172042</v>
      </c>
    </row>
    <row r="20" spans="1:10" ht="38.25" x14ac:dyDescent="0.2">
      <c r="A20" s="152" t="s">
        <v>625</v>
      </c>
      <c r="B20" s="98"/>
      <c r="C20" s="71" t="s">
        <v>59</v>
      </c>
      <c r="D20" s="81" t="s">
        <v>217</v>
      </c>
      <c r="E20" s="135" t="s">
        <v>626</v>
      </c>
      <c r="F20" s="153"/>
      <c r="G20" s="153"/>
      <c r="H20" s="154">
        <f>H21</f>
        <v>4650</v>
      </c>
      <c r="I20" s="154">
        <f t="shared" si="3"/>
        <v>2725.4</v>
      </c>
      <c r="J20" s="143">
        <f t="shared" si="0"/>
        <v>58.610752688172042</v>
      </c>
    </row>
    <row r="21" spans="1:10" ht="38.25" x14ac:dyDescent="0.2">
      <c r="A21" s="149" t="s">
        <v>421</v>
      </c>
      <c r="B21" s="98"/>
      <c r="C21" s="85" t="s">
        <v>59</v>
      </c>
      <c r="D21" s="74" t="s">
        <v>217</v>
      </c>
      <c r="E21" s="147" t="s">
        <v>627</v>
      </c>
      <c r="F21" s="151"/>
      <c r="G21" s="151"/>
      <c r="H21" s="155">
        <f>H22+H24</f>
        <v>4650</v>
      </c>
      <c r="I21" s="155">
        <f t="shared" ref="I21" si="4">I22+I24</f>
        <v>2725.4</v>
      </c>
      <c r="J21" s="143">
        <f t="shared" si="0"/>
        <v>58.610752688172042</v>
      </c>
    </row>
    <row r="22" spans="1:10" ht="38.25" x14ac:dyDescent="0.2">
      <c r="A22" s="149" t="s">
        <v>63</v>
      </c>
      <c r="B22" s="98"/>
      <c r="C22" s="85" t="s">
        <v>59</v>
      </c>
      <c r="D22" s="74" t="s">
        <v>217</v>
      </c>
      <c r="E22" s="147" t="s">
        <v>627</v>
      </c>
      <c r="F22" s="151" t="s">
        <v>64</v>
      </c>
      <c r="G22" s="151"/>
      <c r="H22" s="148">
        <f>H23</f>
        <v>3998.5</v>
      </c>
      <c r="I22" s="148">
        <f t="shared" ref="I22" si="5">I23</f>
        <v>2489.1</v>
      </c>
      <c r="J22" s="143">
        <f t="shared" si="0"/>
        <v>62.250844066524948</v>
      </c>
    </row>
    <row r="23" spans="1:10" x14ac:dyDescent="0.2">
      <c r="A23" s="149" t="s">
        <v>65</v>
      </c>
      <c r="B23" s="98"/>
      <c r="C23" s="85" t="s">
        <v>59</v>
      </c>
      <c r="D23" s="74" t="s">
        <v>217</v>
      </c>
      <c r="E23" s="147" t="s">
        <v>627</v>
      </c>
      <c r="F23" s="151" t="s">
        <v>66</v>
      </c>
      <c r="G23" s="151">
        <v>900303</v>
      </c>
      <c r="H23" s="148">
        <v>3998.5</v>
      </c>
      <c r="I23" s="148">
        <v>2489.1</v>
      </c>
      <c r="J23" s="143">
        <f t="shared" si="0"/>
        <v>62.250844066524948</v>
      </c>
    </row>
    <row r="24" spans="1:10" x14ac:dyDescent="0.2">
      <c r="A24" s="149" t="s">
        <v>68</v>
      </c>
      <c r="B24" s="98"/>
      <c r="C24" s="85" t="s">
        <v>59</v>
      </c>
      <c r="D24" s="74" t="s">
        <v>217</v>
      </c>
      <c r="E24" s="147" t="s">
        <v>627</v>
      </c>
      <c r="F24" s="151" t="s">
        <v>69</v>
      </c>
      <c r="G24" s="151"/>
      <c r="H24" s="148">
        <f>H25</f>
        <v>651.5</v>
      </c>
      <c r="I24" s="148">
        <f t="shared" ref="I24" si="6">I25</f>
        <v>236.3</v>
      </c>
      <c r="J24" s="143">
        <f t="shared" si="0"/>
        <v>36.270145817344591</v>
      </c>
    </row>
    <row r="25" spans="1:10" ht="25.5" x14ac:dyDescent="0.2">
      <c r="A25" s="149" t="s">
        <v>70</v>
      </c>
      <c r="B25" s="98"/>
      <c r="C25" s="85" t="s">
        <v>59</v>
      </c>
      <c r="D25" s="74" t="s">
        <v>217</v>
      </c>
      <c r="E25" s="147" t="s">
        <v>627</v>
      </c>
      <c r="F25" s="151" t="s">
        <v>71</v>
      </c>
      <c r="G25" s="151">
        <v>900303</v>
      </c>
      <c r="H25" s="148">
        <v>651.5</v>
      </c>
      <c r="I25" s="148">
        <v>236.3</v>
      </c>
      <c r="J25" s="143">
        <f t="shared" si="0"/>
        <v>36.270145817344591</v>
      </c>
    </row>
    <row r="26" spans="1:10" x14ac:dyDescent="0.2">
      <c r="A26" s="156" t="s">
        <v>301</v>
      </c>
      <c r="B26" s="101"/>
      <c r="C26" s="73" t="s">
        <v>59</v>
      </c>
      <c r="D26" s="79" t="s">
        <v>217</v>
      </c>
      <c r="E26" s="135" t="s">
        <v>170</v>
      </c>
      <c r="F26" s="150"/>
      <c r="G26" s="150"/>
      <c r="H26" s="142">
        <f>H27</f>
        <v>266</v>
      </c>
      <c r="I26" s="142">
        <f t="shared" ref="I26:I30" si="7">I27</f>
        <v>0</v>
      </c>
      <c r="J26" s="143">
        <f t="shared" si="0"/>
        <v>0</v>
      </c>
    </row>
    <row r="27" spans="1:10" ht="25.5" x14ac:dyDescent="0.2">
      <c r="A27" s="156" t="s">
        <v>696</v>
      </c>
      <c r="B27" s="101"/>
      <c r="C27" s="73">
        <v>901</v>
      </c>
      <c r="D27" s="79" t="s">
        <v>217</v>
      </c>
      <c r="E27" s="135" t="s">
        <v>175</v>
      </c>
      <c r="F27" s="153"/>
      <c r="G27" s="153"/>
      <c r="H27" s="142">
        <f>H28</f>
        <v>266</v>
      </c>
      <c r="I27" s="142">
        <f t="shared" si="7"/>
        <v>0</v>
      </c>
      <c r="J27" s="143">
        <f t="shared" si="0"/>
        <v>0</v>
      </c>
    </row>
    <row r="28" spans="1:10" ht="25.5" x14ac:dyDescent="0.2">
      <c r="A28" s="156" t="s">
        <v>697</v>
      </c>
      <c r="B28" s="101"/>
      <c r="C28" s="85" t="s">
        <v>59</v>
      </c>
      <c r="D28" s="95" t="s">
        <v>217</v>
      </c>
      <c r="E28" s="147" t="s">
        <v>303</v>
      </c>
      <c r="F28" s="151"/>
      <c r="G28" s="151"/>
      <c r="H28" s="142">
        <f>H29</f>
        <v>266</v>
      </c>
      <c r="I28" s="142">
        <f t="shared" si="7"/>
        <v>0</v>
      </c>
      <c r="J28" s="143">
        <f t="shared" si="0"/>
        <v>0</v>
      </c>
    </row>
    <row r="29" spans="1:10" ht="38.25" x14ac:dyDescent="0.2">
      <c r="A29" s="156" t="s">
        <v>695</v>
      </c>
      <c r="B29" s="101"/>
      <c r="C29" s="85" t="s">
        <v>59</v>
      </c>
      <c r="D29" s="95" t="s">
        <v>217</v>
      </c>
      <c r="E29" s="147" t="s">
        <v>304</v>
      </c>
      <c r="F29" s="90"/>
      <c r="G29" s="90"/>
      <c r="H29" s="142">
        <f>H30+H32</f>
        <v>266</v>
      </c>
      <c r="I29" s="142">
        <f t="shared" ref="I29" si="8">I30+I32</f>
        <v>0</v>
      </c>
      <c r="J29" s="143">
        <f t="shared" si="0"/>
        <v>0</v>
      </c>
    </row>
    <row r="30" spans="1:10" ht="38.25" x14ac:dyDescent="0.2">
      <c r="A30" s="149" t="s">
        <v>63</v>
      </c>
      <c r="B30" s="101"/>
      <c r="C30" s="85" t="s">
        <v>59</v>
      </c>
      <c r="D30" s="95" t="s">
        <v>217</v>
      </c>
      <c r="E30" s="147" t="s">
        <v>304</v>
      </c>
      <c r="F30" s="151" t="s">
        <v>64</v>
      </c>
      <c r="G30" s="151"/>
      <c r="H30" s="148">
        <f>H31</f>
        <v>221</v>
      </c>
      <c r="I30" s="148">
        <f t="shared" si="7"/>
        <v>0</v>
      </c>
      <c r="J30" s="143">
        <f t="shared" si="0"/>
        <v>0</v>
      </c>
    </row>
    <row r="31" spans="1:10" x14ac:dyDescent="0.2">
      <c r="A31" s="149" t="s">
        <v>65</v>
      </c>
      <c r="B31" s="101"/>
      <c r="C31" s="85" t="s">
        <v>59</v>
      </c>
      <c r="D31" s="95" t="s">
        <v>217</v>
      </c>
      <c r="E31" s="147" t="s">
        <v>304</v>
      </c>
      <c r="F31" s="151" t="s">
        <v>66</v>
      </c>
      <c r="G31" s="151">
        <v>900303</v>
      </c>
      <c r="H31" s="148">
        <v>221</v>
      </c>
      <c r="I31" s="148">
        <v>0</v>
      </c>
      <c r="J31" s="143">
        <f t="shared" si="0"/>
        <v>0</v>
      </c>
    </row>
    <row r="32" spans="1:10" x14ac:dyDescent="0.2">
      <c r="A32" s="149" t="s">
        <v>68</v>
      </c>
      <c r="B32" s="101"/>
      <c r="C32" s="85" t="s">
        <v>59</v>
      </c>
      <c r="D32" s="95" t="s">
        <v>217</v>
      </c>
      <c r="E32" s="147" t="s">
        <v>304</v>
      </c>
      <c r="F32" s="151" t="s">
        <v>69</v>
      </c>
      <c r="G32" s="151"/>
      <c r="H32" s="148">
        <f>H33</f>
        <v>45</v>
      </c>
      <c r="I32" s="148">
        <f t="shared" ref="I32" si="9">I33</f>
        <v>0</v>
      </c>
      <c r="J32" s="143">
        <f t="shared" si="0"/>
        <v>0</v>
      </c>
    </row>
    <row r="33" spans="1:10" ht="25.5" x14ac:dyDescent="0.2">
      <c r="A33" s="149" t="s">
        <v>70</v>
      </c>
      <c r="B33" s="101"/>
      <c r="C33" s="85" t="s">
        <v>59</v>
      </c>
      <c r="D33" s="95" t="s">
        <v>217</v>
      </c>
      <c r="E33" s="147" t="s">
        <v>304</v>
      </c>
      <c r="F33" s="151" t="s">
        <v>71</v>
      </c>
      <c r="G33" s="151">
        <v>900303</v>
      </c>
      <c r="H33" s="148">
        <v>45</v>
      </c>
      <c r="I33" s="148">
        <v>0</v>
      </c>
      <c r="J33" s="143">
        <f t="shared" si="0"/>
        <v>0</v>
      </c>
    </row>
    <row r="34" spans="1:10" x14ac:dyDescent="0.2">
      <c r="A34" s="145" t="s">
        <v>674</v>
      </c>
      <c r="B34" s="141"/>
      <c r="C34" s="73" t="s">
        <v>59</v>
      </c>
      <c r="D34" s="79" t="s">
        <v>217</v>
      </c>
      <c r="E34" s="135" t="s">
        <v>144</v>
      </c>
      <c r="F34" s="153"/>
      <c r="G34" s="153"/>
      <c r="H34" s="142">
        <f>H36</f>
        <v>249</v>
      </c>
      <c r="I34" s="142">
        <f t="shared" ref="I34" si="10">I36</f>
        <v>190</v>
      </c>
      <c r="J34" s="143">
        <f t="shared" si="0"/>
        <v>76.305220883534147</v>
      </c>
    </row>
    <row r="35" spans="1:10" x14ac:dyDescent="0.2">
      <c r="A35" s="145" t="s">
        <v>675</v>
      </c>
      <c r="B35" s="141"/>
      <c r="C35" s="73">
        <v>901</v>
      </c>
      <c r="D35" s="79" t="s">
        <v>217</v>
      </c>
      <c r="E35" s="135" t="s">
        <v>418</v>
      </c>
      <c r="F35" s="153"/>
      <c r="G35" s="153"/>
      <c r="H35" s="142">
        <f>H36</f>
        <v>249</v>
      </c>
      <c r="I35" s="142">
        <f t="shared" ref="I35:I36" si="11">I36</f>
        <v>190</v>
      </c>
      <c r="J35" s="143">
        <f t="shared" si="0"/>
        <v>76.305220883534147</v>
      </c>
    </row>
    <row r="36" spans="1:10" ht="25.5" x14ac:dyDescent="0.2">
      <c r="A36" s="145" t="s">
        <v>676</v>
      </c>
      <c r="B36" s="141"/>
      <c r="C36" s="73" t="s">
        <v>59</v>
      </c>
      <c r="D36" s="79" t="s">
        <v>217</v>
      </c>
      <c r="E36" s="135" t="s">
        <v>672</v>
      </c>
      <c r="F36" s="91"/>
      <c r="G36" s="91"/>
      <c r="H36" s="142">
        <f>H37</f>
        <v>249</v>
      </c>
      <c r="I36" s="142">
        <f t="shared" si="11"/>
        <v>190</v>
      </c>
      <c r="J36" s="143">
        <f t="shared" si="0"/>
        <v>76.305220883534147</v>
      </c>
    </row>
    <row r="37" spans="1:10" ht="102" x14ac:dyDescent="0.2">
      <c r="A37" s="157" t="s">
        <v>207</v>
      </c>
      <c r="B37" s="98"/>
      <c r="C37" s="85" t="s">
        <v>59</v>
      </c>
      <c r="D37" s="95" t="s">
        <v>217</v>
      </c>
      <c r="E37" s="147" t="s">
        <v>673</v>
      </c>
      <c r="F37" s="91"/>
      <c r="G37" s="91"/>
      <c r="H37" s="148">
        <f>H38+H40</f>
        <v>249</v>
      </c>
      <c r="I37" s="148">
        <f t="shared" ref="I37" si="12">I38+I40</f>
        <v>190</v>
      </c>
      <c r="J37" s="143">
        <f t="shared" si="0"/>
        <v>76.305220883534147</v>
      </c>
    </row>
    <row r="38" spans="1:10" ht="38.25" x14ac:dyDescent="0.2">
      <c r="A38" s="149" t="s">
        <v>63</v>
      </c>
      <c r="B38" s="99"/>
      <c r="C38" s="80" t="s">
        <v>59</v>
      </c>
      <c r="D38" s="95" t="s">
        <v>217</v>
      </c>
      <c r="E38" s="147" t="s">
        <v>673</v>
      </c>
      <c r="F38" s="151" t="s">
        <v>64</v>
      </c>
      <c r="G38" s="151"/>
      <c r="H38" s="148">
        <f>H39</f>
        <v>198</v>
      </c>
      <c r="I38" s="148">
        <f t="shared" ref="I38" si="13">I39</f>
        <v>152.80000000000001</v>
      </c>
      <c r="J38" s="143">
        <f t="shared" si="0"/>
        <v>77.171717171717177</v>
      </c>
    </row>
    <row r="39" spans="1:10" x14ac:dyDescent="0.2">
      <c r="A39" s="149" t="s">
        <v>65</v>
      </c>
      <c r="B39" s="100"/>
      <c r="C39" s="88" t="s">
        <v>59</v>
      </c>
      <c r="D39" s="95" t="s">
        <v>217</v>
      </c>
      <c r="E39" s="147" t="s">
        <v>673</v>
      </c>
      <c r="F39" s="151" t="s">
        <v>66</v>
      </c>
      <c r="G39" s="151">
        <v>900303</v>
      </c>
      <c r="H39" s="148">
        <v>198</v>
      </c>
      <c r="I39" s="148">
        <v>152.80000000000001</v>
      </c>
      <c r="J39" s="143">
        <f t="shared" si="0"/>
        <v>77.171717171717177</v>
      </c>
    </row>
    <row r="40" spans="1:10" x14ac:dyDescent="0.2">
      <c r="A40" s="149" t="s">
        <v>68</v>
      </c>
      <c r="B40" s="101"/>
      <c r="C40" s="75" t="s">
        <v>59</v>
      </c>
      <c r="D40" s="95" t="s">
        <v>217</v>
      </c>
      <c r="E40" s="147" t="s">
        <v>673</v>
      </c>
      <c r="F40" s="151" t="s">
        <v>69</v>
      </c>
      <c r="G40" s="151"/>
      <c r="H40" s="148">
        <f>H41</f>
        <v>51</v>
      </c>
      <c r="I40" s="148">
        <f t="shared" ref="I40" si="14">I41</f>
        <v>37.200000000000003</v>
      </c>
      <c r="J40" s="143">
        <f t="shared" si="0"/>
        <v>72.941176470588246</v>
      </c>
    </row>
    <row r="41" spans="1:10" ht="25.5" x14ac:dyDescent="0.2">
      <c r="A41" s="149" t="s">
        <v>70</v>
      </c>
      <c r="B41" s="141"/>
      <c r="C41" s="150" t="s">
        <v>59</v>
      </c>
      <c r="D41" s="95" t="s">
        <v>217</v>
      </c>
      <c r="E41" s="147" t="s">
        <v>673</v>
      </c>
      <c r="F41" s="151" t="s">
        <v>71</v>
      </c>
      <c r="G41" s="151">
        <v>900303</v>
      </c>
      <c r="H41" s="148">
        <v>51</v>
      </c>
      <c r="I41" s="148">
        <v>37.200000000000003</v>
      </c>
      <c r="J41" s="143">
        <f t="shared" si="0"/>
        <v>72.941176470588246</v>
      </c>
    </row>
    <row r="42" spans="1:10" ht="25.5" x14ac:dyDescent="0.2">
      <c r="A42" s="158" t="s">
        <v>546</v>
      </c>
      <c r="B42" s="141"/>
      <c r="C42" s="138" t="s">
        <v>59</v>
      </c>
      <c r="D42" s="81" t="s">
        <v>217</v>
      </c>
      <c r="E42" s="135" t="s">
        <v>148</v>
      </c>
      <c r="F42" s="151"/>
      <c r="G42" s="159"/>
      <c r="H42" s="142">
        <f>H43</f>
        <v>390</v>
      </c>
      <c r="I42" s="142">
        <f t="shared" ref="I42:I44" si="15">I43</f>
        <v>122.9</v>
      </c>
      <c r="J42" s="143">
        <f t="shared" si="0"/>
        <v>31.512820512820518</v>
      </c>
    </row>
    <row r="43" spans="1:10" x14ac:dyDescent="0.2">
      <c r="A43" s="158" t="s">
        <v>705</v>
      </c>
      <c r="B43" s="141"/>
      <c r="C43" s="138" t="s">
        <v>59</v>
      </c>
      <c r="D43" s="81" t="s">
        <v>217</v>
      </c>
      <c r="E43" s="135" t="s">
        <v>213</v>
      </c>
      <c r="F43" s="153"/>
      <c r="G43" s="153"/>
      <c r="H43" s="142">
        <f>H44</f>
        <v>390</v>
      </c>
      <c r="I43" s="142">
        <f t="shared" si="15"/>
        <v>122.9</v>
      </c>
      <c r="J43" s="143">
        <f t="shared" si="0"/>
        <v>31.512820512820518</v>
      </c>
    </row>
    <row r="44" spans="1:10" ht="25.5" x14ac:dyDescent="0.2">
      <c r="A44" s="160" t="s">
        <v>706</v>
      </c>
      <c r="B44" s="141"/>
      <c r="C44" s="138" t="s">
        <v>59</v>
      </c>
      <c r="D44" s="81" t="s">
        <v>217</v>
      </c>
      <c r="E44" s="135" t="s">
        <v>716</v>
      </c>
      <c r="F44" s="153"/>
      <c r="G44" s="153"/>
      <c r="H44" s="142">
        <f>H45</f>
        <v>390</v>
      </c>
      <c r="I44" s="142">
        <f t="shared" si="15"/>
        <v>122.9</v>
      </c>
      <c r="J44" s="143">
        <f t="shared" si="0"/>
        <v>31.512820512820518</v>
      </c>
    </row>
    <row r="45" spans="1:10" ht="38.25" x14ac:dyDescent="0.2">
      <c r="A45" s="161" t="s">
        <v>707</v>
      </c>
      <c r="B45" s="98"/>
      <c r="C45" s="85" t="s">
        <v>59</v>
      </c>
      <c r="D45" s="74" t="s">
        <v>217</v>
      </c>
      <c r="E45" s="147" t="s">
        <v>708</v>
      </c>
      <c r="F45" s="87"/>
      <c r="G45" s="87"/>
      <c r="H45" s="148">
        <f>H46+H48</f>
        <v>390</v>
      </c>
      <c r="I45" s="148">
        <f t="shared" ref="I45" si="16">I46+I48</f>
        <v>122.9</v>
      </c>
      <c r="J45" s="143">
        <f t="shared" si="0"/>
        <v>31.512820512820518</v>
      </c>
    </row>
    <row r="46" spans="1:10" ht="38.25" x14ac:dyDescent="0.2">
      <c r="A46" s="149" t="s">
        <v>63</v>
      </c>
      <c r="B46" s="98"/>
      <c r="C46" s="85" t="s">
        <v>59</v>
      </c>
      <c r="D46" s="74" t="s">
        <v>217</v>
      </c>
      <c r="E46" s="147" t="s">
        <v>708</v>
      </c>
      <c r="F46" s="87">
        <v>100</v>
      </c>
      <c r="G46" s="87"/>
      <c r="H46" s="148">
        <f>H47</f>
        <v>362</v>
      </c>
      <c r="I46" s="148">
        <f t="shared" ref="I46" si="17">I47</f>
        <v>122.9</v>
      </c>
      <c r="J46" s="143">
        <f t="shared" si="0"/>
        <v>33.950276243093924</v>
      </c>
    </row>
    <row r="47" spans="1:10" x14ac:dyDescent="0.2">
      <c r="A47" s="149" t="s">
        <v>65</v>
      </c>
      <c r="B47" s="98"/>
      <c r="C47" s="85" t="s">
        <v>59</v>
      </c>
      <c r="D47" s="74" t="s">
        <v>217</v>
      </c>
      <c r="E47" s="147" t="s">
        <v>708</v>
      </c>
      <c r="F47" s="87">
        <v>120</v>
      </c>
      <c r="G47" s="151">
        <v>900303</v>
      </c>
      <c r="H47" s="148">
        <v>362</v>
      </c>
      <c r="I47" s="148">
        <v>122.9</v>
      </c>
      <c r="J47" s="143">
        <f t="shared" si="0"/>
        <v>33.950276243093924</v>
      </c>
    </row>
    <row r="48" spans="1:10" x14ac:dyDescent="0.2">
      <c r="A48" s="149" t="s">
        <v>68</v>
      </c>
      <c r="B48" s="101"/>
      <c r="C48" s="75" t="s">
        <v>59</v>
      </c>
      <c r="D48" s="74" t="s">
        <v>217</v>
      </c>
      <c r="E48" s="147" t="s">
        <v>708</v>
      </c>
      <c r="F48" s="151" t="s">
        <v>69</v>
      </c>
      <c r="G48" s="151"/>
      <c r="H48" s="148">
        <f>H49</f>
        <v>28</v>
      </c>
      <c r="I48" s="148">
        <f t="shared" ref="I48" si="18">I49</f>
        <v>0</v>
      </c>
      <c r="J48" s="143">
        <f t="shared" si="0"/>
        <v>0</v>
      </c>
    </row>
    <row r="49" spans="1:10" ht="25.5" x14ac:dyDescent="0.2">
      <c r="A49" s="149" t="s">
        <v>70</v>
      </c>
      <c r="B49" s="141"/>
      <c r="C49" s="150" t="s">
        <v>59</v>
      </c>
      <c r="D49" s="74" t="s">
        <v>217</v>
      </c>
      <c r="E49" s="147" t="s">
        <v>708</v>
      </c>
      <c r="F49" s="151" t="s">
        <v>71</v>
      </c>
      <c r="G49" s="151">
        <v>900303</v>
      </c>
      <c r="H49" s="148">
        <v>28</v>
      </c>
      <c r="I49" s="148">
        <v>0</v>
      </c>
      <c r="J49" s="143">
        <f t="shared" si="0"/>
        <v>0</v>
      </c>
    </row>
    <row r="50" spans="1:10" x14ac:dyDescent="0.2">
      <c r="A50" s="144" t="s">
        <v>742</v>
      </c>
      <c r="B50" s="141"/>
      <c r="C50" s="138" t="s">
        <v>59</v>
      </c>
      <c r="D50" s="81" t="s">
        <v>217</v>
      </c>
      <c r="E50" s="135" t="s">
        <v>178</v>
      </c>
      <c r="F50" s="138"/>
      <c r="G50" s="138"/>
      <c r="H50" s="142">
        <f>H51</f>
        <v>119883.5</v>
      </c>
      <c r="I50" s="142">
        <f t="shared" ref="I50" si="19">I51</f>
        <v>78356</v>
      </c>
      <c r="J50" s="143">
        <f t="shared" si="0"/>
        <v>65.360120450270472</v>
      </c>
    </row>
    <row r="51" spans="1:10" x14ac:dyDescent="0.2">
      <c r="A51" s="144" t="s">
        <v>198</v>
      </c>
      <c r="B51" s="141"/>
      <c r="C51" s="138" t="s">
        <v>59</v>
      </c>
      <c r="D51" s="81" t="s">
        <v>217</v>
      </c>
      <c r="E51" s="135" t="s">
        <v>191</v>
      </c>
      <c r="F51" s="138"/>
      <c r="G51" s="138"/>
      <c r="H51" s="142">
        <f>H52+H60</f>
        <v>119883.5</v>
      </c>
      <c r="I51" s="142">
        <f>I52+I60</f>
        <v>78356</v>
      </c>
      <c r="J51" s="143">
        <f t="shared" si="0"/>
        <v>65.360120450270472</v>
      </c>
    </row>
    <row r="52" spans="1:10" ht="25.5" x14ac:dyDescent="0.2">
      <c r="A52" s="145" t="s">
        <v>347</v>
      </c>
      <c r="B52" s="101"/>
      <c r="C52" s="84" t="s">
        <v>59</v>
      </c>
      <c r="D52" s="81" t="s">
        <v>217</v>
      </c>
      <c r="E52" s="135" t="s">
        <v>192</v>
      </c>
      <c r="F52" s="138"/>
      <c r="G52" s="138"/>
      <c r="H52" s="142">
        <f>H53</f>
        <v>119463.5</v>
      </c>
      <c r="I52" s="142">
        <f t="shared" ref="I52" si="20">I53</f>
        <v>78269.5</v>
      </c>
      <c r="J52" s="143">
        <f t="shared" si="0"/>
        <v>65.51750116144261</v>
      </c>
    </row>
    <row r="53" spans="1:10" x14ac:dyDescent="0.2">
      <c r="A53" s="146" t="s">
        <v>208</v>
      </c>
      <c r="B53" s="141"/>
      <c r="C53" s="150" t="s">
        <v>59</v>
      </c>
      <c r="D53" s="74" t="s">
        <v>217</v>
      </c>
      <c r="E53" s="147" t="s">
        <v>214</v>
      </c>
      <c r="F53" s="87"/>
      <c r="G53" s="87"/>
      <c r="H53" s="148">
        <f>H54+H56+H58</f>
        <v>119463.5</v>
      </c>
      <c r="I53" s="148">
        <f t="shared" ref="I53" si="21">I54+I56+I58</f>
        <v>78269.5</v>
      </c>
      <c r="J53" s="143">
        <f t="shared" si="0"/>
        <v>65.51750116144261</v>
      </c>
    </row>
    <row r="54" spans="1:10" ht="38.25" x14ac:dyDescent="0.2">
      <c r="A54" s="149" t="s">
        <v>63</v>
      </c>
      <c r="B54" s="141"/>
      <c r="C54" s="150" t="s">
        <v>59</v>
      </c>
      <c r="D54" s="74" t="s">
        <v>217</v>
      </c>
      <c r="E54" s="147" t="s">
        <v>214</v>
      </c>
      <c r="F54" s="151" t="s">
        <v>64</v>
      </c>
      <c r="G54" s="151"/>
      <c r="H54" s="148">
        <f>H55</f>
        <v>107278.1</v>
      </c>
      <c r="I54" s="148">
        <f t="shared" ref="I54" si="22">I55</f>
        <v>70818.5</v>
      </c>
      <c r="J54" s="143">
        <f t="shared" si="0"/>
        <v>66.013939471336641</v>
      </c>
    </row>
    <row r="55" spans="1:10" x14ac:dyDescent="0.2">
      <c r="A55" s="149" t="s">
        <v>65</v>
      </c>
      <c r="B55" s="141"/>
      <c r="C55" s="82" t="s">
        <v>59</v>
      </c>
      <c r="D55" s="74" t="s">
        <v>217</v>
      </c>
      <c r="E55" s="147" t="s">
        <v>214</v>
      </c>
      <c r="F55" s="151" t="s">
        <v>66</v>
      </c>
      <c r="G55" s="151">
        <v>900100</v>
      </c>
      <c r="H55" s="148">
        <v>107278.1</v>
      </c>
      <c r="I55" s="148">
        <v>70818.5</v>
      </c>
      <c r="J55" s="143">
        <f t="shared" si="0"/>
        <v>66.013939471336641</v>
      </c>
    </row>
    <row r="56" spans="1:10" x14ac:dyDescent="0.2">
      <c r="A56" s="149" t="s">
        <v>68</v>
      </c>
      <c r="B56" s="141"/>
      <c r="C56" s="85" t="s">
        <v>59</v>
      </c>
      <c r="D56" s="74" t="s">
        <v>217</v>
      </c>
      <c r="E56" s="147" t="s">
        <v>214</v>
      </c>
      <c r="F56" s="151" t="s">
        <v>69</v>
      </c>
      <c r="G56" s="151"/>
      <c r="H56" s="148">
        <f>H57</f>
        <v>12080.5</v>
      </c>
      <c r="I56" s="148">
        <f t="shared" ref="I56" si="23">I57</f>
        <v>7382.8</v>
      </c>
      <c r="J56" s="143">
        <f t="shared" si="0"/>
        <v>61.113364513058229</v>
      </c>
    </row>
    <row r="57" spans="1:10" ht="25.5" x14ac:dyDescent="0.2">
      <c r="A57" s="149" t="s">
        <v>70</v>
      </c>
      <c r="B57" s="141"/>
      <c r="C57" s="80" t="s">
        <v>59</v>
      </c>
      <c r="D57" s="74" t="s">
        <v>217</v>
      </c>
      <c r="E57" s="147" t="s">
        <v>214</v>
      </c>
      <c r="F57" s="151" t="s">
        <v>71</v>
      </c>
      <c r="G57" s="151">
        <v>900100</v>
      </c>
      <c r="H57" s="148">
        <v>12080.5</v>
      </c>
      <c r="I57" s="148">
        <v>7382.8</v>
      </c>
      <c r="J57" s="143">
        <f t="shared" si="0"/>
        <v>61.113364513058229</v>
      </c>
    </row>
    <row r="58" spans="1:10" ht="19.5" customHeight="1" x14ac:dyDescent="0.2">
      <c r="A58" s="149" t="s">
        <v>72</v>
      </c>
      <c r="B58" s="141"/>
      <c r="C58" s="80" t="s">
        <v>59</v>
      </c>
      <c r="D58" s="95" t="s">
        <v>217</v>
      </c>
      <c r="E58" s="147" t="s">
        <v>214</v>
      </c>
      <c r="F58" s="151">
        <v>800</v>
      </c>
      <c r="G58" s="151"/>
      <c r="H58" s="148">
        <f>H59</f>
        <v>104.9</v>
      </c>
      <c r="I58" s="148">
        <f t="shared" ref="I58" si="24">I59</f>
        <v>68.2</v>
      </c>
      <c r="J58" s="143">
        <f t="shared" si="0"/>
        <v>65.014299332697817</v>
      </c>
    </row>
    <row r="59" spans="1:10" x14ac:dyDescent="0.2">
      <c r="A59" s="149" t="s">
        <v>74</v>
      </c>
      <c r="B59" s="141"/>
      <c r="C59" s="150" t="s">
        <v>59</v>
      </c>
      <c r="D59" s="74" t="s">
        <v>217</v>
      </c>
      <c r="E59" s="147" t="s">
        <v>214</v>
      </c>
      <c r="F59" s="151" t="s">
        <v>75</v>
      </c>
      <c r="G59" s="151">
        <v>900100</v>
      </c>
      <c r="H59" s="148">
        <v>104.9</v>
      </c>
      <c r="I59" s="148">
        <v>68.2</v>
      </c>
      <c r="J59" s="143">
        <f t="shared" si="0"/>
        <v>65.014299332697817</v>
      </c>
    </row>
    <row r="60" spans="1:10" ht="25.5" x14ac:dyDescent="0.2">
      <c r="A60" s="152" t="s">
        <v>745</v>
      </c>
      <c r="B60" s="141"/>
      <c r="C60" s="150" t="s">
        <v>59</v>
      </c>
      <c r="D60" s="79" t="s">
        <v>217</v>
      </c>
      <c r="E60" s="162" t="s">
        <v>743</v>
      </c>
      <c r="F60" s="151"/>
      <c r="G60" s="151"/>
      <c r="H60" s="142">
        <f>H61</f>
        <v>420</v>
      </c>
      <c r="I60" s="142">
        <f t="shared" ref="I60:I62" si="25">I61</f>
        <v>86.5</v>
      </c>
      <c r="J60" s="143">
        <f t="shared" si="0"/>
        <v>20.595238095238095</v>
      </c>
    </row>
    <row r="61" spans="1:10" ht="63.75" x14ac:dyDescent="0.2">
      <c r="A61" s="149" t="s">
        <v>746</v>
      </c>
      <c r="B61" s="141"/>
      <c r="C61" s="150" t="s">
        <v>59</v>
      </c>
      <c r="D61" s="95" t="s">
        <v>217</v>
      </c>
      <c r="E61" s="163" t="s">
        <v>744</v>
      </c>
      <c r="F61" s="151"/>
      <c r="G61" s="151"/>
      <c r="H61" s="148">
        <f>H62</f>
        <v>420</v>
      </c>
      <c r="I61" s="148">
        <f t="shared" si="25"/>
        <v>86.5</v>
      </c>
      <c r="J61" s="143">
        <f t="shared" si="0"/>
        <v>20.595238095238095</v>
      </c>
    </row>
    <row r="62" spans="1:10" x14ac:dyDescent="0.2">
      <c r="A62" s="149" t="s">
        <v>68</v>
      </c>
      <c r="B62" s="141"/>
      <c r="C62" s="150" t="s">
        <v>59</v>
      </c>
      <c r="D62" s="95" t="s">
        <v>217</v>
      </c>
      <c r="E62" s="163" t="s">
        <v>744</v>
      </c>
      <c r="F62" s="151" t="s">
        <v>69</v>
      </c>
      <c r="G62" s="151"/>
      <c r="H62" s="148">
        <f>H63</f>
        <v>420</v>
      </c>
      <c r="I62" s="148">
        <f t="shared" si="25"/>
        <v>86.5</v>
      </c>
      <c r="J62" s="143">
        <f t="shared" si="0"/>
        <v>20.595238095238095</v>
      </c>
    </row>
    <row r="63" spans="1:10" ht="25.5" x14ac:dyDescent="0.2">
      <c r="A63" s="149" t="s">
        <v>70</v>
      </c>
      <c r="B63" s="141"/>
      <c r="C63" s="150" t="s">
        <v>59</v>
      </c>
      <c r="D63" s="95" t="s">
        <v>217</v>
      </c>
      <c r="E63" s="163" t="s">
        <v>744</v>
      </c>
      <c r="F63" s="151" t="s">
        <v>71</v>
      </c>
      <c r="G63" s="151">
        <v>900100</v>
      </c>
      <c r="H63" s="148">
        <v>420</v>
      </c>
      <c r="I63" s="148">
        <v>86.5</v>
      </c>
      <c r="J63" s="143">
        <f t="shared" si="0"/>
        <v>20.595238095238095</v>
      </c>
    </row>
    <row r="64" spans="1:10" x14ac:dyDescent="0.2">
      <c r="A64" s="152" t="s">
        <v>617</v>
      </c>
      <c r="B64" s="141"/>
      <c r="C64" s="138" t="s">
        <v>59</v>
      </c>
      <c r="D64" s="79" t="s">
        <v>217</v>
      </c>
      <c r="E64" s="135" t="s">
        <v>162</v>
      </c>
      <c r="F64" s="151"/>
      <c r="G64" s="151"/>
      <c r="H64" s="142">
        <f>H65</f>
        <v>4299</v>
      </c>
      <c r="I64" s="142">
        <f t="shared" ref="I64:I65" si="26">I65</f>
        <v>3168.3</v>
      </c>
      <c r="J64" s="143">
        <f t="shared" si="0"/>
        <v>73.69853454291696</v>
      </c>
    </row>
    <row r="65" spans="1:10" x14ac:dyDescent="0.2">
      <c r="A65" s="152" t="s">
        <v>499</v>
      </c>
      <c r="B65" s="141"/>
      <c r="C65" s="138" t="s">
        <v>59</v>
      </c>
      <c r="D65" s="79" t="s">
        <v>217</v>
      </c>
      <c r="E65" s="135" t="s">
        <v>826</v>
      </c>
      <c r="F65" s="153"/>
      <c r="G65" s="153"/>
      <c r="H65" s="142">
        <f>H66</f>
        <v>4299</v>
      </c>
      <c r="I65" s="142">
        <f t="shared" si="26"/>
        <v>3168.3</v>
      </c>
      <c r="J65" s="143">
        <f t="shared" si="0"/>
        <v>73.69853454291696</v>
      </c>
    </row>
    <row r="66" spans="1:10" ht="38.25" x14ac:dyDescent="0.2">
      <c r="A66" s="149" t="s">
        <v>500</v>
      </c>
      <c r="B66" s="141"/>
      <c r="C66" s="150" t="s">
        <v>59</v>
      </c>
      <c r="D66" s="95" t="s">
        <v>217</v>
      </c>
      <c r="E66" s="147" t="s">
        <v>827</v>
      </c>
      <c r="F66" s="151"/>
      <c r="G66" s="151"/>
      <c r="H66" s="148">
        <f>H67</f>
        <v>4299</v>
      </c>
      <c r="I66" s="148">
        <f>I67</f>
        <v>3168.3</v>
      </c>
      <c r="J66" s="143">
        <f t="shared" si="0"/>
        <v>73.69853454291696</v>
      </c>
    </row>
    <row r="67" spans="1:10" ht="38.25" x14ac:dyDescent="0.2">
      <c r="A67" s="149" t="s">
        <v>829</v>
      </c>
      <c r="B67" s="141"/>
      <c r="C67" s="150" t="s">
        <v>59</v>
      </c>
      <c r="D67" s="95" t="s">
        <v>217</v>
      </c>
      <c r="E67" s="147" t="s">
        <v>828</v>
      </c>
      <c r="F67" s="87"/>
      <c r="G67" s="87"/>
      <c r="H67" s="148">
        <f>H68+H70</f>
        <v>4299</v>
      </c>
      <c r="I67" s="148">
        <f>I68+I70</f>
        <v>3168.3</v>
      </c>
      <c r="J67" s="143">
        <f t="shared" si="0"/>
        <v>73.69853454291696</v>
      </c>
    </row>
    <row r="68" spans="1:10" ht="38.25" x14ac:dyDescent="0.2">
      <c r="A68" s="149" t="s">
        <v>63</v>
      </c>
      <c r="B68" s="141"/>
      <c r="C68" s="150" t="s">
        <v>59</v>
      </c>
      <c r="D68" s="95" t="s">
        <v>217</v>
      </c>
      <c r="E68" s="147" t="s">
        <v>828</v>
      </c>
      <c r="F68" s="151" t="s">
        <v>64</v>
      </c>
      <c r="G68" s="151"/>
      <c r="H68" s="148">
        <f>H69</f>
        <v>4047</v>
      </c>
      <c r="I68" s="148">
        <f t="shared" ref="I68" si="27">I69</f>
        <v>3041.9</v>
      </c>
      <c r="J68" s="143">
        <f t="shared" si="0"/>
        <v>75.164319248826288</v>
      </c>
    </row>
    <row r="69" spans="1:10" x14ac:dyDescent="0.2">
      <c r="A69" s="149" t="s">
        <v>65</v>
      </c>
      <c r="B69" s="141"/>
      <c r="C69" s="150" t="s">
        <v>59</v>
      </c>
      <c r="D69" s="95" t="s">
        <v>217</v>
      </c>
      <c r="E69" s="147" t="s">
        <v>828</v>
      </c>
      <c r="F69" s="151" t="s">
        <v>66</v>
      </c>
      <c r="G69" s="151">
        <v>900303</v>
      </c>
      <c r="H69" s="148">
        <v>4047</v>
      </c>
      <c r="I69" s="148">
        <v>3041.9</v>
      </c>
      <c r="J69" s="143">
        <f t="shared" si="0"/>
        <v>75.164319248826288</v>
      </c>
    </row>
    <row r="70" spans="1:10" x14ac:dyDescent="0.2">
      <c r="A70" s="149" t="s">
        <v>68</v>
      </c>
      <c r="B70" s="141"/>
      <c r="C70" s="150" t="s">
        <v>59</v>
      </c>
      <c r="D70" s="95" t="s">
        <v>217</v>
      </c>
      <c r="E70" s="147" t="s">
        <v>828</v>
      </c>
      <c r="F70" s="151" t="s">
        <v>69</v>
      </c>
      <c r="G70" s="151"/>
      <c r="H70" s="148">
        <f>H71</f>
        <v>252</v>
      </c>
      <c r="I70" s="148">
        <f>I71</f>
        <v>126.4</v>
      </c>
      <c r="J70" s="143">
        <f t="shared" si="0"/>
        <v>50.158730158730158</v>
      </c>
    </row>
    <row r="71" spans="1:10" ht="25.5" x14ac:dyDescent="0.2">
      <c r="A71" s="149" t="s">
        <v>70</v>
      </c>
      <c r="B71" s="141"/>
      <c r="C71" s="150" t="s">
        <v>59</v>
      </c>
      <c r="D71" s="95" t="s">
        <v>217</v>
      </c>
      <c r="E71" s="147" t="s">
        <v>828</v>
      </c>
      <c r="F71" s="151" t="s">
        <v>71</v>
      </c>
      <c r="G71" s="151">
        <v>900303</v>
      </c>
      <c r="H71" s="148">
        <v>252</v>
      </c>
      <c r="I71" s="148">
        <v>126.4</v>
      </c>
      <c r="J71" s="143">
        <f t="shared" si="0"/>
        <v>50.158730158730158</v>
      </c>
    </row>
    <row r="72" spans="1:10" x14ac:dyDescent="0.2">
      <c r="A72" s="158" t="s">
        <v>637</v>
      </c>
      <c r="B72" s="98"/>
      <c r="C72" s="71" t="s">
        <v>59</v>
      </c>
      <c r="D72" s="81" t="s">
        <v>217</v>
      </c>
      <c r="E72" s="135" t="s">
        <v>169</v>
      </c>
      <c r="F72" s="93"/>
      <c r="G72" s="93"/>
      <c r="H72" s="142">
        <f>H73</f>
        <v>1494</v>
      </c>
      <c r="I72" s="142">
        <f t="shared" ref="I72:I74" si="28">I73</f>
        <v>821.7</v>
      </c>
      <c r="J72" s="143">
        <f t="shared" ref="J72:J132" si="29">I72/H72*100</f>
        <v>55.000000000000007</v>
      </c>
    </row>
    <row r="73" spans="1:10" x14ac:dyDescent="0.2">
      <c r="A73" s="158" t="s">
        <v>634</v>
      </c>
      <c r="B73" s="99"/>
      <c r="C73" s="72" t="s">
        <v>59</v>
      </c>
      <c r="D73" s="81" t="s">
        <v>217</v>
      </c>
      <c r="E73" s="135" t="s">
        <v>215</v>
      </c>
      <c r="F73" s="164"/>
      <c r="G73" s="164"/>
      <c r="H73" s="165">
        <f>H74</f>
        <v>1494</v>
      </c>
      <c r="I73" s="165">
        <f t="shared" si="28"/>
        <v>821.7</v>
      </c>
      <c r="J73" s="143">
        <f t="shared" si="29"/>
        <v>55.000000000000007</v>
      </c>
    </row>
    <row r="74" spans="1:10" ht="38.25" x14ac:dyDescent="0.2">
      <c r="A74" s="166" t="s">
        <v>635</v>
      </c>
      <c r="B74" s="100"/>
      <c r="C74" s="73" t="s">
        <v>59</v>
      </c>
      <c r="D74" s="81" t="s">
        <v>217</v>
      </c>
      <c r="E74" s="135" t="s">
        <v>362</v>
      </c>
      <c r="F74" s="164"/>
      <c r="G74" s="164"/>
      <c r="H74" s="165">
        <f>H75</f>
        <v>1494</v>
      </c>
      <c r="I74" s="165">
        <f t="shared" si="28"/>
        <v>821.7</v>
      </c>
      <c r="J74" s="143">
        <f t="shared" si="29"/>
        <v>55.000000000000007</v>
      </c>
    </row>
    <row r="75" spans="1:10" ht="38.25" x14ac:dyDescent="0.2">
      <c r="A75" s="167" t="s">
        <v>636</v>
      </c>
      <c r="B75" s="101"/>
      <c r="C75" s="75" t="s">
        <v>59</v>
      </c>
      <c r="D75" s="74" t="s">
        <v>217</v>
      </c>
      <c r="E75" s="147" t="s">
        <v>633</v>
      </c>
      <c r="F75" s="168"/>
      <c r="G75" s="168"/>
      <c r="H75" s="169">
        <f>H76+H78</f>
        <v>1494</v>
      </c>
      <c r="I75" s="169">
        <f t="shared" ref="I75" si="30">I76+I78</f>
        <v>821.7</v>
      </c>
      <c r="J75" s="143">
        <f t="shared" si="29"/>
        <v>55.000000000000007</v>
      </c>
    </row>
    <row r="76" spans="1:10" ht="38.25" x14ac:dyDescent="0.2">
      <c r="A76" s="149" t="s">
        <v>63</v>
      </c>
      <c r="B76" s="141"/>
      <c r="C76" s="150" t="s">
        <v>59</v>
      </c>
      <c r="D76" s="74" t="s">
        <v>217</v>
      </c>
      <c r="E76" s="147" t="s">
        <v>633</v>
      </c>
      <c r="F76" s="168">
        <v>100</v>
      </c>
      <c r="G76" s="168"/>
      <c r="H76" s="169">
        <f t="shared" ref="H76:I76" si="31">H77</f>
        <v>1188.3</v>
      </c>
      <c r="I76" s="169">
        <f t="shared" si="31"/>
        <v>748.1</v>
      </c>
      <c r="J76" s="143">
        <f t="shared" si="29"/>
        <v>62.955482622233447</v>
      </c>
    </row>
    <row r="77" spans="1:10" x14ac:dyDescent="0.2">
      <c r="A77" s="149" t="s">
        <v>65</v>
      </c>
      <c r="B77" s="141"/>
      <c r="C77" s="150" t="s">
        <v>59</v>
      </c>
      <c r="D77" s="74" t="s">
        <v>217</v>
      </c>
      <c r="E77" s="147" t="s">
        <v>633</v>
      </c>
      <c r="F77" s="168">
        <v>120</v>
      </c>
      <c r="G77" s="168">
        <v>900303</v>
      </c>
      <c r="H77" s="169">
        <v>1188.3</v>
      </c>
      <c r="I77" s="169">
        <v>748.1</v>
      </c>
      <c r="J77" s="143">
        <f t="shared" si="29"/>
        <v>62.955482622233447</v>
      </c>
    </row>
    <row r="78" spans="1:10" x14ac:dyDescent="0.2">
      <c r="A78" s="149" t="s">
        <v>68</v>
      </c>
      <c r="B78" s="141"/>
      <c r="C78" s="150" t="s">
        <v>59</v>
      </c>
      <c r="D78" s="95" t="s">
        <v>217</v>
      </c>
      <c r="E78" s="147" t="s">
        <v>633</v>
      </c>
      <c r="F78" s="151" t="s">
        <v>69</v>
      </c>
      <c r="G78" s="168"/>
      <c r="H78" s="169">
        <f>H79</f>
        <v>305.7</v>
      </c>
      <c r="I78" s="169">
        <f t="shared" ref="I78" si="32">I79</f>
        <v>73.599999999999994</v>
      </c>
      <c r="J78" s="143">
        <f t="shared" si="29"/>
        <v>24.075891396794241</v>
      </c>
    </row>
    <row r="79" spans="1:10" ht="25.5" x14ac:dyDescent="0.2">
      <c r="A79" s="149" t="s">
        <v>70</v>
      </c>
      <c r="B79" s="141"/>
      <c r="C79" s="150" t="s">
        <v>59</v>
      </c>
      <c r="D79" s="95" t="s">
        <v>217</v>
      </c>
      <c r="E79" s="147" t="s">
        <v>633</v>
      </c>
      <c r="F79" s="151" t="s">
        <v>71</v>
      </c>
      <c r="G79" s="168">
        <v>900303</v>
      </c>
      <c r="H79" s="169">
        <v>305.7</v>
      </c>
      <c r="I79" s="169">
        <v>73.599999999999994</v>
      </c>
      <c r="J79" s="143">
        <f t="shared" si="29"/>
        <v>24.075891396794241</v>
      </c>
    </row>
    <row r="80" spans="1:10" x14ac:dyDescent="0.2">
      <c r="A80" s="152" t="s">
        <v>229</v>
      </c>
      <c r="B80" s="134"/>
      <c r="C80" s="138" t="s">
        <v>59</v>
      </c>
      <c r="D80" s="81" t="s">
        <v>217</v>
      </c>
      <c r="E80" s="135" t="s">
        <v>230</v>
      </c>
      <c r="F80" s="153"/>
      <c r="G80" s="164"/>
      <c r="H80" s="170">
        <f>H81</f>
        <v>1033</v>
      </c>
      <c r="I80" s="170">
        <f t="shared" ref="I80:I82" si="33">I81</f>
        <v>429.8</v>
      </c>
      <c r="J80" s="143">
        <f t="shared" si="29"/>
        <v>41.606969990319456</v>
      </c>
    </row>
    <row r="81" spans="1:10" ht="25.5" x14ac:dyDescent="0.2">
      <c r="A81" s="144" t="s">
        <v>725</v>
      </c>
      <c r="B81" s="134"/>
      <c r="C81" s="138" t="s">
        <v>59</v>
      </c>
      <c r="D81" s="81" t="s">
        <v>217</v>
      </c>
      <c r="E81" s="135" t="s">
        <v>236</v>
      </c>
      <c r="F81" s="153"/>
      <c r="G81" s="164"/>
      <c r="H81" s="170">
        <f>H82</f>
        <v>1033</v>
      </c>
      <c r="I81" s="170">
        <f t="shared" si="33"/>
        <v>429.8</v>
      </c>
      <c r="J81" s="143">
        <f t="shared" si="29"/>
        <v>41.606969990319456</v>
      </c>
    </row>
    <row r="82" spans="1:10" ht="25.5" x14ac:dyDescent="0.2">
      <c r="A82" s="171" t="s">
        <v>726</v>
      </c>
      <c r="B82" s="134"/>
      <c r="C82" s="138" t="s">
        <v>59</v>
      </c>
      <c r="D82" s="81" t="s">
        <v>217</v>
      </c>
      <c r="E82" s="135" t="s">
        <v>237</v>
      </c>
      <c r="F82" s="153"/>
      <c r="G82" s="164"/>
      <c r="H82" s="170">
        <f>H83</f>
        <v>1033</v>
      </c>
      <c r="I82" s="170">
        <f t="shared" si="33"/>
        <v>429.8</v>
      </c>
      <c r="J82" s="143">
        <f t="shared" si="29"/>
        <v>41.606969990319456</v>
      </c>
    </row>
    <row r="83" spans="1:10" ht="25.5" x14ac:dyDescent="0.2">
      <c r="A83" s="149" t="s">
        <v>727</v>
      </c>
      <c r="B83" s="141"/>
      <c r="C83" s="150" t="s">
        <v>59</v>
      </c>
      <c r="D83" s="74" t="s">
        <v>217</v>
      </c>
      <c r="E83" s="147" t="s">
        <v>728</v>
      </c>
      <c r="F83" s="151"/>
      <c r="G83" s="151"/>
      <c r="H83" s="148">
        <f>H84+H86</f>
        <v>1033</v>
      </c>
      <c r="I83" s="148">
        <f t="shared" ref="I83" si="34">I84+I86</f>
        <v>429.8</v>
      </c>
      <c r="J83" s="143">
        <f t="shared" si="29"/>
        <v>41.606969990319456</v>
      </c>
    </row>
    <row r="84" spans="1:10" ht="38.25" x14ac:dyDescent="0.2">
      <c r="A84" s="149" t="s">
        <v>63</v>
      </c>
      <c r="B84" s="141"/>
      <c r="C84" s="150" t="s">
        <v>59</v>
      </c>
      <c r="D84" s="74" t="s">
        <v>217</v>
      </c>
      <c r="E84" s="147" t="s">
        <v>728</v>
      </c>
      <c r="F84" s="151" t="s">
        <v>64</v>
      </c>
      <c r="G84" s="151"/>
      <c r="H84" s="148">
        <f>H85</f>
        <v>953</v>
      </c>
      <c r="I84" s="148">
        <f t="shared" ref="I84" si="35">I85</f>
        <v>429.8</v>
      </c>
      <c r="J84" s="143">
        <f t="shared" si="29"/>
        <v>45.099685204617003</v>
      </c>
    </row>
    <row r="85" spans="1:10" x14ac:dyDescent="0.2">
      <c r="A85" s="149" t="s">
        <v>65</v>
      </c>
      <c r="B85" s="141"/>
      <c r="C85" s="150" t="s">
        <v>59</v>
      </c>
      <c r="D85" s="74" t="s">
        <v>217</v>
      </c>
      <c r="E85" s="147" t="s">
        <v>728</v>
      </c>
      <c r="F85" s="151" t="s">
        <v>66</v>
      </c>
      <c r="G85" s="151">
        <v>900303</v>
      </c>
      <c r="H85" s="172">
        <v>953</v>
      </c>
      <c r="I85" s="172">
        <v>429.8</v>
      </c>
      <c r="J85" s="143">
        <f t="shared" si="29"/>
        <v>45.099685204617003</v>
      </c>
    </row>
    <row r="86" spans="1:10" x14ac:dyDescent="0.2">
      <c r="A86" s="149" t="s">
        <v>68</v>
      </c>
      <c r="B86" s="141"/>
      <c r="C86" s="150" t="s">
        <v>59</v>
      </c>
      <c r="D86" s="74" t="s">
        <v>217</v>
      </c>
      <c r="E86" s="147" t="s">
        <v>728</v>
      </c>
      <c r="F86" s="151" t="s">
        <v>69</v>
      </c>
      <c r="G86" s="151"/>
      <c r="H86" s="172">
        <f>H87</f>
        <v>80</v>
      </c>
      <c r="I86" s="172">
        <f t="shared" ref="I86" si="36">I87</f>
        <v>0</v>
      </c>
      <c r="J86" s="143">
        <f t="shared" si="29"/>
        <v>0</v>
      </c>
    </row>
    <row r="87" spans="1:10" ht="25.5" x14ac:dyDescent="0.2">
      <c r="A87" s="149" t="s">
        <v>70</v>
      </c>
      <c r="B87" s="141"/>
      <c r="C87" s="150" t="s">
        <v>59</v>
      </c>
      <c r="D87" s="74" t="s">
        <v>217</v>
      </c>
      <c r="E87" s="147" t="s">
        <v>728</v>
      </c>
      <c r="F87" s="151" t="s">
        <v>71</v>
      </c>
      <c r="G87" s="151">
        <v>900303</v>
      </c>
      <c r="H87" s="172">
        <v>80</v>
      </c>
      <c r="I87" s="172">
        <v>0</v>
      </c>
      <c r="J87" s="143">
        <f t="shared" si="29"/>
        <v>0</v>
      </c>
    </row>
    <row r="88" spans="1:10" x14ac:dyDescent="0.2">
      <c r="A88" s="110" t="s">
        <v>320</v>
      </c>
      <c r="B88" s="141"/>
      <c r="C88" s="138" t="s">
        <v>59</v>
      </c>
      <c r="D88" s="79" t="s">
        <v>321</v>
      </c>
      <c r="E88" s="138"/>
      <c r="F88" s="138"/>
      <c r="G88" s="138"/>
      <c r="H88" s="142">
        <f>H89</f>
        <v>20000</v>
      </c>
      <c r="I88" s="142">
        <f t="shared" ref="I88" si="37">I89</f>
        <v>0</v>
      </c>
      <c r="J88" s="143">
        <f t="shared" si="29"/>
        <v>0</v>
      </c>
    </row>
    <row r="89" spans="1:10" x14ac:dyDescent="0.2">
      <c r="A89" s="173" t="s">
        <v>194</v>
      </c>
      <c r="B89" s="141"/>
      <c r="C89" s="138" t="s">
        <v>59</v>
      </c>
      <c r="D89" s="79" t="s">
        <v>321</v>
      </c>
      <c r="E89" s="92" t="s">
        <v>164</v>
      </c>
      <c r="F89" s="93"/>
      <c r="G89" s="93"/>
      <c r="H89" s="142">
        <f>H90+H93</f>
        <v>20000</v>
      </c>
      <c r="I89" s="142">
        <f t="shared" ref="I89" si="38">I90+I93</f>
        <v>0</v>
      </c>
      <c r="J89" s="143">
        <f t="shared" si="29"/>
        <v>0</v>
      </c>
    </row>
    <row r="90" spans="1:10" x14ac:dyDescent="0.2">
      <c r="A90" s="171" t="s">
        <v>322</v>
      </c>
      <c r="B90" s="141"/>
      <c r="C90" s="138" t="s">
        <v>59</v>
      </c>
      <c r="D90" s="79" t="s">
        <v>321</v>
      </c>
      <c r="E90" s="135" t="s">
        <v>323</v>
      </c>
      <c r="F90" s="87"/>
      <c r="G90" s="87"/>
      <c r="H90" s="148">
        <f t="shared" ref="H90:I91" si="39">H91</f>
        <v>15000</v>
      </c>
      <c r="I90" s="148">
        <f t="shared" si="39"/>
        <v>0</v>
      </c>
      <c r="J90" s="143">
        <f t="shared" si="29"/>
        <v>0</v>
      </c>
    </row>
    <row r="91" spans="1:10" x14ac:dyDescent="0.2">
      <c r="A91" s="149" t="s">
        <v>72</v>
      </c>
      <c r="B91" s="141"/>
      <c r="C91" s="150" t="s">
        <v>59</v>
      </c>
      <c r="D91" s="95" t="s">
        <v>321</v>
      </c>
      <c r="E91" s="147" t="s">
        <v>323</v>
      </c>
      <c r="F91" s="151" t="s">
        <v>73</v>
      </c>
      <c r="G91" s="151"/>
      <c r="H91" s="148">
        <f t="shared" si="39"/>
        <v>15000</v>
      </c>
      <c r="I91" s="148">
        <f t="shared" si="39"/>
        <v>0</v>
      </c>
      <c r="J91" s="143">
        <f t="shared" si="29"/>
        <v>0</v>
      </c>
    </row>
    <row r="92" spans="1:10" x14ac:dyDescent="0.2">
      <c r="A92" s="149" t="s">
        <v>324</v>
      </c>
      <c r="B92" s="141"/>
      <c r="C92" s="150" t="s">
        <v>59</v>
      </c>
      <c r="D92" s="95" t="s">
        <v>321</v>
      </c>
      <c r="E92" s="147" t="s">
        <v>323</v>
      </c>
      <c r="F92" s="151" t="s">
        <v>325</v>
      </c>
      <c r="G92" s="151">
        <v>900100</v>
      </c>
      <c r="H92" s="148">
        <v>15000</v>
      </c>
      <c r="I92" s="148">
        <v>0</v>
      </c>
      <c r="J92" s="143">
        <f t="shared" si="29"/>
        <v>0</v>
      </c>
    </row>
    <row r="93" spans="1:10" ht="25.5" x14ac:dyDescent="0.2">
      <c r="A93" s="171" t="s">
        <v>326</v>
      </c>
      <c r="B93" s="141"/>
      <c r="C93" s="138" t="s">
        <v>59</v>
      </c>
      <c r="D93" s="79" t="s">
        <v>321</v>
      </c>
      <c r="E93" s="135" t="s">
        <v>327</v>
      </c>
      <c r="F93" s="87"/>
      <c r="G93" s="87"/>
      <c r="H93" s="148">
        <f t="shared" ref="H93:I94" si="40">H94</f>
        <v>5000</v>
      </c>
      <c r="I93" s="148">
        <f t="shared" si="40"/>
        <v>0</v>
      </c>
      <c r="J93" s="143">
        <f t="shared" si="29"/>
        <v>0</v>
      </c>
    </row>
    <row r="94" spans="1:10" x14ac:dyDescent="0.2">
      <c r="A94" s="149" t="s">
        <v>72</v>
      </c>
      <c r="B94" s="141"/>
      <c r="C94" s="150" t="s">
        <v>59</v>
      </c>
      <c r="D94" s="95" t="s">
        <v>321</v>
      </c>
      <c r="E94" s="147" t="s">
        <v>327</v>
      </c>
      <c r="F94" s="151" t="s">
        <v>73</v>
      </c>
      <c r="G94" s="151"/>
      <c r="H94" s="148">
        <f t="shared" si="40"/>
        <v>5000</v>
      </c>
      <c r="I94" s="148">
        <f t="shared" si="40"/>
        <v>0</v>
      </c>
      <c r="J94" s="143">
        <f t="shared" si="29"/>
        <v>0</v>
      </c>
    </row>
    <row r="95" spans="1:10" x14ac:dyDescent="0.2">
      <c r="A95" s="149" t="s">
        <v>324</v>
      </c>
      <c r="B95" s="141"/>
      <c r="C95" s="150" t="s">
        <v>59</v>
      </c>
      <c r="D95" s="95" t="s">
        <v>321</v>
      </c>
      <c r="E95" s="147" t="s">
        <v>327</v>
      </c>
      <c r="F95" s="151" t="s">
        <v>325</v>
      </c>
      <c r="G95" s="151">
        <v>900100</v>
      </c>
      <c r="H95" s="148">
        <v>5000</v>
      </c>
      <c r="I95" s="148">
        <v>0</v>
      </c>
      <c r="J95" s="143">
        <f t="shared" si="29"/>
        <v>0</v>
      </c>
    </row>
    <row r="96" spans="1:10" x14ac:dyDescent="0.2">
      <c r="A96" s="110" t="s">
        <v>76</v>
      </c>
      <c r="B96" s="79" t="s">
        <v>279</v>
      </c>
      <c r="C96" s="138">
        <v>901</v>
      </c>
      <c r="D96" s="79" t="s">
        <v>279</v>
      </c>
      <c r="E96" s="147"/>
      <c r="F96" s="151"/>
      <c r="G96" s="151"/>
      <c r="H96" s="142">
        <f>H97+H103+H129+H140+H146</f>
        <v>346191.5</v>
      </c>
      <c r="I96" s="142">
        <f>I97+I103+I129+I140+I146</f>
        <v>215055.19999999995</v>
      </c>
      <c r="J96" s="143">
        <f t="shared" si="29"/>
        <v>62.120300469537803</v>
      </c>
    </row>
    <row r="97" spans="1:10" x14ac:dyDescent="0.2">
      <c r="A97" s="115" t="s">
        <v>272</v>
      </c>
      <c r="B97" s="98"/>
      <c r="C97" s="138">
        <v>901</v>
      </c>
      <c r="D97" s="79" t="s">
        <v>279</v>
      </c>
      <c r="E97" s="135" t="s">
        <v>184</v>
      </c>
      <c r="F97" s="71"/>
      <c r="G97" s="71"/>
      <c r="H97" s="142">
        <f>H98</f>
        <v>695</v>
      </c>
      <c r="I97" s="142">
        <f t="shared" ref="I97:I101" si="41">I98</f>
        <v>463.4</v>
      </c>
      <c r="J97" s="143">
        <f t="shared" si="29"/>
        <v>66.676258992805742</v>
      </c>
    </row>
    <row r="98" spans="1:10" x14ac:dyDescent="0.2">
      <c r="A98" s="120" t="s">
        <v>132</v>
      </c>
      <c r="B98" s="99"/>
      <c r="C98" s="138">
        <v>901</v>
      </c>
      <c r="D98" s="79" t="s">
        <v>279</v>
      </c>
      <c r="E98" s="89" t="s">
        <v>261</v>
      </c>
      <c r="F98" s="72"/>
      <c r="G98" s="72"/>
      <c r="H98" s="142">
        <f>H99</f>
        <v>695</v>
      </c>
      <c r="I98" s="142">
        <f t="shared" si="41"/>
        <v>463.4</v>
      </c>
      <c r="J98" s="143">
        <f t="shared" si="29"/>
        <v>66.676258992805742</v>
      </c>
    </row>
    <row r="99" spans="1:10" ht="25.5" x14ac:dyDescent="0.2">
      <c r="A99" s="156" t="s">
        <v>523</v>
      </c>
      <c r="B99" s="141"/>
      <c r="C99" s="138">
        <v>901</v>
      </c>
      <c r="D99" s="79" t="s">
        <v>279</v>
      </c>
      <c r="E99" s="135" t="s">
        <v>526</v>
      </c>
      <c r="F99" s="90"/>
      <c r="G99" s="90"/>
      <c r="H99" s="142">
        <f>H100</f>
        <v>695</v>
      </c>
      <c r="I99" s="142">
        <f t="shared" si="41"/>
        <v>463.4</v>
      </c>
      <c r="J99" s="143">
        <f t="shared" si="29"/>
        <v>66.676258992805742</v>
      </c>
    </row>
    <row r="100" spans="1:10" ht="38.25" x14ac:dyDescent="0.2">
      <c r="A100" s="174" t="s">
        <v>257</v>
      </c>
      <c r="B100" s="141"/>
      <c r="C100" s="138">
        <v>901</v>
      </c>
      <c r="D100" s="95" t="s">
        <v>279</v>
      </c>
      <c r="E100" s="147" t="s">
        <v>594</v>
      </c>
      <c r="F100" s="87"/>
      <c r="G100" s="87"/>
      <c r="H100" s="148">
        <f>H101</f>
        <v>695</v>
      </c>
      <c r="I100" s="148">
        <f t="shared" si="41"/>
        <v>463.4</v>
      </c>
      <c r="J100" s="143">
        <f t="shared" si="29"/>
        <v>66.676258992805742</v>
      </c>
    </row>
    <row r="101" spans="1:10" ht="25.5" x14ac:dyDescent="0.2">
      <c r="A101" s="149" t="s">
        <v>79</v>
      </c>
      <c r="B101" s="141"/>
      <c r="C101" s="138">
        <v>901</v>
      </c>
      <c r="D101" s="95" t="s">
        <v>279</v>
      </c>
      <c r="E101" s="147" t="s">
        <v>594</v>
      </c>
      <c r="F101" s="151" t="s">
        <v>80</v>
      </c>
      <c r="G101" s="151"/>
      <c r="H101" s="148">
        <f>H102</f>
        <v>695</v>
      </c>
      <c r="I101" s="148">
        <f t="shared" si="41"/>
        <v>463.4</v>
      </c>
      <c r="J101" s="143">
        <f t="shared" si="29"/>
        <v>66.676258992805742</v>
      </c>
    </row>
    <row r="102" spans="1:10" x14ac:dyDescent="0.2">
      <c r="A102" s="149" t="s">
        <v>81</v>
      </c>
      <c r="B102" s="98"/>
      <c r="C102" s="150">
        <v>901</v>
      </c>
      <c r="D102" s="95" t="s">
        <v>279</v>
      </c>
      <c r="E102" s="147" t="s">
        <v>594</v>
      </c>
      <c r="F102" s="151" t="s">
        <v>82</v>
      </c>
      <c r="G102" s="151">
        <v>900303</v>
      </c>
      <c r="H102" s="148">
        <v>695</v>
      </c>
      <c r="I102" s="148">
        <v>463.4</v>
      </c>
      <c r="J102" s="143">
        <f t="shared" si="29"/>
        <v>66.676258992805742</v>
      </c>
    </row>
    <row r="103" spans="1:10" x14ac:dyDescent="0.2">
      <c r="A103" s="144" t="s">
        <v>742</v>
      </c>
      <c r="B103" s="141"/>
      <c r="C103" s="138">
        <v>901</v>
      </c>
      <c r="D103" s="79" t="s">
        <v>279</v>
      </c>
      <c r="E103" s="135" t="s">
        <v>178</v>
      </c>
      <c r="F103" s="151"/>
      <c r="G103" s="151"/>
      <c r="H103" s="142">
        <f>H104</f>
        <v>261042.80000000002</v>
      </c>
      <c r="I103" s="142">
        <f t="shared" ref="I103" si="42">I104</f>
        <v>172395.99999999997</v>
      </c>
      <c r="J103" s="143">
        <f t="shared" si="29"/>
        <v>66.041277522306672</v>
      </c>
    </row>
    <row r="104" spans="1:10" x14ac:dyDescent="0.2">
      <c r="A104" s="144" t="s">
        <v>198</v>
      </c>
      <c r="B104" s="141"/>
      <c r="C104" s="138">
        <v>901</v>
      </c>
      <c r="D104" s="79" t="s">
        <v>279</v>
      </c>
      <c r="E104" s="135" t="s">
        <v>191</v>
      </c>
      <c r="F104" s="151"/>
      <c r="G104" s="151"/>
      <c r="H104" s="142">
        <f>H105</f>
        <v>261042.80000000002</v>
      </c>
      <c r="I104" s="142">
        <f t="shared" ref="I104" si="43">I105</f>
        <v>172395.99999999997</v>
      </c>
      <c r="J104" s="143">
        <f t="shared" si="29"/>
        <v>66.041277522306672</v>
      </c>
    </row>
    <row r="105" spans="1:10" ht="25.5" x14ac:dyDescent="0.2">
      <c r="A105" s="145" t="s">
        <v>347</v>
      </c>
      <c r="B105" s="141"/>
      <c r="C105" s="138">
        <v>901</v>
      </c>
      <c r="D105" s="79" t="s">
        <v>279</v>
      </c>
      <c r="E105" s="135" t="s">
        <v>192</v>
      </c>
      <c r="F105" s="151"/>
      <c r="G105" s="151"/>
      <c r="H105" s="142">
        <f>H111+H114+H121+H106+H124</f>
        <v>261042.80000000002</v>
      </c>
      <c r="I105" s="142">
        <f t="shared" ref="I105" si="44">I111+I114+I121+I106+I124</f>
        <v>172395.99999999997</v>
      </c>
      <c r="J105" s="143">
        <f t="shared" si="29"/>
        <v>66.041277522306672</v>
      </c>
    </row>
    <row r="106" spans="1:10" x14ac:dyDescent="0.2">
      <c r="A106" s="146" t="s">
        <v>208</v>
      </c>
      <c r="B106" s="141"/>
      <c r="C106" s="150">
        <v>901</v>
      </c>
      <c r="D106" s="95" t="s">
        <v>279</v>
      </c>
      <c r="E106" s="147" t="s">
        <v>214</v>
      </c>
      <c r="F106" s="151"/>
      <c r="G106" s="151"/>
      <c r="H106" s="148">
        <f>H107+H109</f>
        <v>35254.1</v>
      </c>
      <c r="I106" s="148">
        <f t="shared" ref="I106" si="45">I107+I109</f>
        <v>19752.599999999999</v>
      </c>
      <c r="J106" s="143">
        <f t="shared" si="29"/>
        <v>56.029227806127516</v>
      </c>
    </row>
    <row r="107" spans="1:10" x14ac:dyDescent="0.2">
      <c r="A107" s="149" t="s">
        <v>68</v>
      </c>
      <c r="B107" s="141"/>
      <c r="C107" s="150">
        <v>901</v>
      </c>
      <c r="D107" s="95" t="s">
        <v>279</v>
      </c>
      <c r="E107" s="147" t="s">
        <v>214</v>
      </c>
      <c r="F107" s="151" t="s">
        <v>69</v>
      </c>
      <c r="G107" s="151"/>
      <c r="H107" s="148">
        <f>H108</f>
        <v>35181</v>
      </c>
      <c r="I107" s="148">
        <f t="shared" ref="I107" si="46">I108</f>
        <v>19715.3</v>
      </c>
      <c r="J107" s="143">
        <f t="shared" si="29"/>
        <v>56.039623660498563</v>
      </c>
    </row>
    <row r="108" spans="1:10" ht="25.5" x14ac:dyDescent="0.2">
      <c r="A108" s="149" t="s">
        <v>70</v>
      </c>
      <c r="B108" s="141"/>
      <c r="C108" s="150">
        <v>901</v>
      </c>
      <c r="D108" s="95" t="s">
        <v>279</v>
      </c>
      <c r="E108" s="147" t="s">
        <v>214</v>
      </c>
      <c r="F108" s="151" t="s">
        <v>71</v>
      </c>
      <c r="G108" s="151">
        <v>900100</v>
      </c>
      <c r="H108" s="148">
        <v>35181</v>
      </c>
      <c r="I108" s="148">
        <v>19715.3</v>
      </c>
      <c r="J108" s="143">
        <f t="shared" si="29"/>
        <v>56.039623660498563</v>
      </c>
    </row>
    <row r="109" spans="1:10" x14ac:dyDescent="0.2">
      <c r="A109" s="149" t="s">
        <v>72</v>
      </c>
      <c r="B109" s="141"/>
      <c r="C109" s="150">
        <v>901</v>
      </c>
      <c r="D109" s="95" t="s">
        <v>279</v>
      </c>
      <c r="E109" s="147" t="s">
        <v>214</v>
      </c>
      <c r="F109" s="151">
        <v>800</v>
      </c>
      <c r="G109" s="151"/>
      <c r="H109" s="148">
        <f>H110</f>
        <v>73.099999999999994</v>
      </c>
      <c r="I109" s="148">
        <f t="shared" ref="I109" si="47">I110</f>
        <v>37.299999999999997</v>
      </c>
      <c r="J109" s="143">
        <f t="shared" si="29"/>
        <v>51.02599179206566</v>
      </c>
    </row>
    <row r="110" spans="1:10" x14ac:dyDescent="0.2">
      <c r="A110" s="149" t="s">
        <v>74</v>
      </c>
      <c r="B110" s="141"/>
      <c r="C110" s="150">
        <v>901</v>
      </c>
      <c r="D110" s="95" t="s">
        <v>279</v>
      </c>
      <c r="E110" s="147" t="s">
        <v>214</v>
      </c>
      <c r="F110" s="151" t="s">
        <v>75</v>
      </c>
      <c r="G110" s="151">
        <v>900100</v>
      </c>
      <c r="H110" s="148">
        <v>73.099999999999994</v>
      </c>
      <c r="I110" s="148">
        <v>37.299999999999997</v>
      </c>
      <c r="J110" s="143">
        <f t="shared" si="29"/>
        <v>51.02599179206566</v>
      </c>
    </row>
    <row r="111" spans="1:10" ht="25.5" x14ac:dyDescent="0.2">
      <c r="A111" s="175" t="s">
        <v>283</v>
      </c>
      <c r="B111" s="141"/>
      <c r="C111" s="150">
        <v>901</v>
      </c>
      <c r="D111" s="95" t="s">
        <v>279</v>
      </c>
      <c r="E111" s="163" t="s">
        <v>281</v>
      </c>
      <c r="F111" s="150"/>
      <c r="G111" s="150"/>
      <c r="H111" s="148">
        <f t="shared" ref="H111:I112" si="48">H112</f>
        <v>49152.1</v>
      </c>
      <c r="I111" s="148">
        <f t="shared" si="48"/>
        <v>32604</v>
      </c>
      <c r="J111" s="143">
        <f t="shared" si="29"/>
        <v>66.332872857924684</v>
      </c>
    </row>
    <row r="112" spans="1:10" ht="25.5" x14ac:dyDescent="0.2">
      <c r="A112" s="149" t="s">
        <v>79</v>
      </c>
      <c r="B112" s="141"/>
      <c r="C112" s="150">
        <v>901</v>
      </c>
      <c r="D112" s="95" t="s">
        <v>279</v>
      </c>
      <c r="E112" s="163" t="s">
        <v>281</v>
      </c>
      <c r="F112" s="150">
        <v>600</v>
      </c>
      <c r="G112" s="150"/>
      <c r="H112" s="148">
        <f t="shared" si="48"/>
        <v>49152.1</v>
      </c>
      <c r="I112" s="148">
        <f t="shared" si="48"/>
        <v>32604</v>
      </c>
      <c r="J112" s="143">
        <f t="shared" si="29"/>
        <v>66.332872857924684</v>
      </c>
    </row>
    <row r="113" spans="1:10" x14ac:dyDescent="0.2">
      <c r="A113" s="149" t="s">
        <v>81</v>
      </c>
      <c r="B113" s="141"/>
      <c r="C113" s="150">
        <v>901</v>
      </c>
      <c r="D113" s="95" t="s">
        <v>279</v>
      </c>
      <c r="E113" s="163" t="s">
        <v>281</v>
      </c>
      <c r="F113" s="150">
        <v>610</v>
      </c>
      <c r="G113" s="151">
        <v>900100</v>
      </c>
      <c r="H113" s="148">
        <v>49152.1</v>
      </c>
      <c r="I113" s="148">
        <v>32604</v>
      </c>
      <c r="J113" s="143">
        <f t="shared" si="29"/>
        <v>66.332872857924684</v>
      </c>
    </row>
    <row r="114" spans="1:10" ht="25.5" x14ac:dyDescent="0.2">
      <c r="A114" s="175" t="s">
        <v>280</v>
      </c>
      <c r="B114" s="141"/>
      <c r="C114" s="150">
        <v>901</v>
      </c>
      <c r="D114" s="95" t="s">
        <v>279</v>
      </c>
      <c r="E114" s="163" t="s">
        <v>282</v>
      </c>
      <c r="F114" s="87"/>
      <c r="G114" s="87"/>
      <c r="H114" s="148">
        <f>H115+H117+H119</f>
        <v>153231.5</v>
      </c>
      <c r="I114" s="148">
        <f t="shared" ref="I114" si="49">I115+I117+I119</f>
        <v>104547.09999999999</v>
      </c>
      <c r="J114" s="143">
        <f t="shared" si="29"/>
        <v>68.228203730956096</v>
      </c>
    </row>
    <row r="115" spans="1:10" ht="38.25" x14ac:dyDescent="0.2">
      <c r="A115" s="149" t="s">
        <v>63</v>
      </c>
      <c r="B115" s="141"/>
      <c r="C115" s="150">
        <v>901</v>
      </c>
      <c r="D115" s="95" t="s">
        <v>279</v>
      </c>
      <c r="E115" s="163" t="s">
        <v>282</v>
      </c>
      <c r="F115" s="151" t="s">
        <v>64</v>
      </c>
      <c r="G115" s="151"/>
      <c r="H115" s="148">
        <f>H116</f>
        <v>135090.9</v>
      </c>
      <c r="I115" s="148">
        <f t="shared" ref="I115" si="50">I116</f>
        <v>94715.199999999997</v>
      </c>
      <c r="J115" s="143">
        <f t="shared" si="29"/>
        <v>70.112198527065857</v>
      </c>
    </row>
    <row r="116" spans="1:10" x14ac:dyDescent="0.2">
      <c r="A116" s="149" t="s">
        <v>77</v>
      </c>
      <c r="B116" s="141"/>
      <c r="C116" s="150">
        <v>901</v>
      </c>
      <c r="D116" s="95" t="s">
        <v>279</v>
      </c>
      <c r="E116" s="163" t="s">
        <v>282</v>
      </c>
      <c r="F116" s="151" t="s">
        <v>78</v>
      </c>
      <c r="G116" s="151">
        <v>900100</v>
      </c>
      <c r="H116" s="148">
        <v>135090.9</v>
      </c>
      <c r="I116" s="148">
        <v>94715.199999999997</v>
      </c>
      <c r="J116" s="143">
        <f t="shared" si="29"/>
        <v>70.112198527065857</v>
      </c>
    </row>
    <row r="117" spans="1:10" x14ac:dyDescent="0.2">
      <c r="A117" s="149" t="s">
        <v>68</v>
      </c>
      <c r="B117" s="141"/>
      <c r="C117" s="150">
        <v>901</v>
      </c>
      <c r="D117" s="95" t="s">
        <v>279</v>
      </c>
      <c r="E117" s="163" t="s">
        <v>282</v>
      </c>
      <c r="F117" s="151" t="s">
        <v>69</v>
      </c>
      <c r="G117" s="151"/>
      <c r="H117" s="148">
        <f>H118</f>
        <v>18007.7</v>
      </c>
      <c r="I117" s="148">
        <f t="shared" ref="I117" si="51">I118</f>
        <v>9775.7000000000007</v>
      </c>
      <c r="J117" s="143">
        <f t="shared" si="29"/>
        <v>54.286222005031185</v>
      </c>
    </row>
    <row r="118" spans="1:10" ht="25.5" x14ac:dyDescent="0.2">
      <c r="A118" s="149" t="s">
        <v>70</v>
      </c>
      <c r="B118" s="141"/>
      <c r="C118" s="150">
        <v>901</v>
      </c>
      <c r="D118" s="95" t="s">
        <v>279</v>
      </c>
      <c r="E118" s="163" t="s">
        <v>282</v>
      </c>
      <c r="F118" s="151" t="s">
        <v>71</v>
      </c>
      <c r="G118" s="151">
        <v>900100</v>
      </c>
      <c r="H118" s="148">
        <v>18007.7</v>
      </c>
      <c r="I118" s="148">
        <v>9775.7000000000007</v>
      </c>
      <c r="J118" s="143">
        <f t="shared" si="29"/>
        <v>54.286222005031185</v>
      </c>
    </row>
    <row r="119" spans="1:10" x14ac:dyDescent="0.2">
      <c r="A119" s="149" t="s">
        <v>72</v>
      </c>
      <c r="B119" s="141"/>
      <c r="C119" s="150">
        <v>901</v>
      </c>
      <c r="D119" s="95" t="s">
        <v>279</v>
      </c>
      <c r="E119" s="163" t="s">
        <v>282</v>
      </c>
      <c r="F119" s="151" t="s">
        <v>73</v>
      </c>
      <c r="G119" s="151"/>
      <c r="H119" s="148">
        <f>H120</f>
        <v>132.9</v>
      </c>
      <c r="I119" s="148">
        <f t="shared" ref="I119" si="52">I120</f>
        <v>56.2</v>
      </c>
      <c r="J119" s="143">
        <f t="shared" si="29"/>
        <v>42.287434161023327</v>
      </c>
    </row>
    <row r="120" spans="1:10" x14ac:dyDescent="0.2">
      <c r="A120" s="149" t="s">
        <v>74</v>
      </c>
      <c r="B120" s="141"/>
      <c r="C120" s="150">
        <v>901</v>
      </c>
      <c r="D120" s="95" t="s">
        <v>279</v>
      </c>
      <c r="E120" s="163" t="s">
        <v>282</v>
      </c>
      <c r="F120" s="151" t="s">
        <v>75</v>
      </c>
      <c r="G120" s="151">
        <v>900100</v>
      </c>
      <c r="H120" s="148">
        <v>132.9</v>
      </c>
      <c r="I120" s="148">
        <v>56.2</v>
      </c>
      <c r="J120" s="143">
        <f t="shared" si="29"/>
        <v>42.287434161023327</v>
      </c>
    </row>
    <row r="121" spans="1:10" x14ac:dyDescent="0.2">
      <c r="A121" s="149" t="s">
        <v>428</v>
      </c>
      <c r="B121" s="141"/>
      <c r="C121" s="150">
        <v>901</v>
      </c>
      <c r="D121" s="95" t="s">
        <v>279</v>
      </c>
      <c r="E121" s="163" t="s">
        <v>427</v>
      </c>
      <c r="F121" s="151"/>
      <c r="G121" s="151"/>
      <c r="H121" s="148">
        <f>H122</f>
        <v>271</v>
      </c>
      <c r="I121" s="148">
        <f t="shared" ref="I121:I122" si="53">I122</f>
        <v>266.89999999999998</v>
      </c>
      <c r="J121" s="143">
        <f t="shared" si="29"/>
        <v>98.48708487084869</v>
      </c>
    </row>
    <row r="122" spans="1:10" x14ac:dyDescent="0.2">
      <c r="A122" s="149" t="s">
        <v>72</v>
      </c>
      <c r="B122" s="141"/>
      <c r="C122" s="150">
        <v>901</v>
      </c>
      <c r="D122" s="95" t="s">
        <v>279</v>
      </c>
      <c r="E122" s="163" t="s">
        <v>427</v>
      </c>
      <c r="F122" s="151">
        <v>800</v>
      </c>
      <c r="G122" s="151"/>
      <c r="H122" s="148">
        <f>H123</f>
        <v>271</v>
      </c>
      <c r="I122" s="148">
        <f t="shared" si="53"/>
        <v>266.89999999999998</v>
      </c>
      <c r="J122" s="143">
        <f t="shared" si="29"/>
        <v>98.48708487084869</v>
      </c>
    </row>
    <row r="123" spans="1:10" x14ac:dyDescent="0.2">
      <c r="A123" s="149" t="s">
        <v>74</v>
      </c>
      <c r="B123" s="141"/>
      <c r="C123" s="150">
        <v>901</v>
      </c>
      <c r="D123" s="95" t="s">
        <v>279</v>
      </c>
      <c r="E123" s="163" t="s">
        <v>427</v>
      </c>
      <c r="F123" s="151">
        <v>850</v>
      </c>
      <c r="G123" s="151">
        <v>900100</v>
      </c>
      <c r="H123" s="148">
        <v>271</v>
      </c>
      <c r="I123" s="148">
        <v>266.89999999999998</v>
      </c>
      <c r="J123" s="143">
        <f t="shared" si="29"/>
        <v>98.48708487084869</v>
      </c>
    </row>
    <row r="124" spans="1:10" ht="25.5" x14ac:dyDescent="0.2">
      <c r="A124" s="149" t="s">
        <v>751</v>
      </c>
      <c r="B124" s="141"/>
      <c r="C124" s="150">
        <v>901</v>
      </c>
      <c r="D124" s="95" t="s">
        <v>279</v>
      </c>
      <c r="E124" s="163" t="s">
        <v>750</v>
      </c>
      <c r="F124" s="150"/>
      <c r="G124" s="151"/>
      <c r="H124" s="148">
        <f>H125+H127</f>
        <v>23134.1</v>
      </c>
      <c r="I124" s="148">
        <f t="shared" ref="I124" si="54">I125+I127</f>
        <v>15225.4</v>
      </c>
      <c r="J124" s="143">
        <f t="shared" si="29"/>
        <v>65.813668999442385</v>
      </c>
    </row>
    <row r="125" spans="1:10" ht="38.25" x14ac:dyDescent="0.2">
      <c r="A125" s="149" t="s">
        <v>63</v>
      </c>
      <c r="B125" s="141"/>
      <c r="C125" s="150">
        <v>901</v>
      </c>
      <c r="D125" s="95" t="s">
        <v>279</v>
      </c>
      <c r="E125" s="163" t="s">
        <v>750</v>
      </c>
      <c r="F125" s="151" t="s">
        <v>64</v>
      </c>
      <c r="G125" s="151"/>
      <c r="H125" s="148">
        <f>H126</f>
        <v>22466.1</v>
      </c>
      <c r="I125" s="148">
        <f t="shared" ref="I125" si="55">I126</f>
        <v>14832.8</v>
      </c>
      <c r="J125" s="143">
        <f t="shared" si="29"/>
        <v>66.023030254472289</v>
      </c>
    </row>
    <row r="126" spans="1:10" x14ac:dyDescent="0.2">
      <c r="A126" s="149" t="s">
        <v>77</v>
      </c>
      <c r="B126" s="141"/>
      <c r="C126" s="150">
        <v>901</v>
      </c>
      <c r="D126" s="95" t="s">
        <v>279</v>
      </c>
      <c r="E126" s="163" t="s">
        <v>750</v>
      </c>
      <c r="F126" s="151" t="s">
        <v>78</v>
      </c>
      <c r="G126" s="151">
        <v>900100</v>
      </c>
      <c r="H126" s="148">
        <v>22466.1</v>
      </c>
      <c r="I126" s="148">
        <v>14832.8</v>
      </c>
      <c r="J126" s="143">
        <f t="shared" si="29"/>
        <v>66.023030254472289</v>
      </c>
    </row>
    <row r="127" spans="1:10" x14ac:dyDescent="0.2">
      <c r="A127" s="149" t="s">
        <v>68</v>
      </c>
      <c r="B127" s="141"/>
      <c r="C127" s="150">
        <v>901</v>
      </c>
      <c r="D127" s="95" t="s">
        <v>279</v>
      </c>
      <c r="E127" s="163" t="s">
        <v>750</v>
      </c>
      <c r="F127" s="151" t="s">
        <v>69</v>
      </c>
      <c r="G127" s="151"/>
      <c r="H127" s="148">
        <f>H128</f>
        <v>668</v>
      </c>
      <c r="I127" s="148">
        <f t="shared" ref="I127" si="56">I128</f>
        <v>392.6</v>
      </c>
      <c r="J127" s="143">
        <f t="shared" si="29"/>
        <v>58.772455089820362</v>
      </c>
    </row>
    <row r="128" spans="1:10" ht="25.5" x14ac:dyDescent="0.2">
      <c r="A128" s="149" t="s">
        <v>70</v>
      </c>
      <c r="B128" s="141"/>
      <c r="C128" s="150">
        <v>901</v>
      </c>
      <c r="D128" s="95" t="s">
        <v>279</v>
      </c>
      <c r="E128" s="163" t="s">
        <v>750</v>
      </c>
      <c r="F128" s="151" t="s">
        <v>71</v>
      </c>
      <c r="G128" s="151">
        <v>900100</v>
      </c>
      <c r="H128" s="148">
        <v>668</v>
      </c>
      <c r="I128" s="148">
        <v>392.6</v>
      </c>
      <c r="J128" s="143">
        <f t="shared" si="29"/>
        <v>58.772455089820362</v>
      </c>
    </row>
    <row r="129" spans="1:10" ht="25.5" x14ac:dyDescent="0.2">
      <c r="A129" s="156" t="s">
        <v>522</v>
      </c>
      <c r="B129" s="141"/>
      <c r="C129" s="138">
        <v>901</v>
      </c>
      <c r="D129" s="79" t="s">
        <v>279</v>
      </c>
      <c r="E129" s="135" t="s">
        <v>159</v>
      </c>
      <c r="F129" s="151"/>
      <c r="G129" s="151"/>
      <c r="H129" s="142">
        <f>H130+H135</f>
        <v>300.10000000000002</v>
      </c>
      <c r="I129" s="142">
        <f t="shared" ref="I129" si="57">I130+I135</f>
        <v>0</v>
      </c>
      <c r="J129" s="143">
        <f t="shared" si="29"/>
        <v>0</v>
      </c>
    </row>
    <row r="130" spans="1:10" ht="38.25" x14ac:dyDescent="0.2">
      <c r="A130" s="156" t="s">
        <v>647</v>
      </c>
      <c r="B130" s="141"/>
      <c r="C130" s="138">
        <v>901</v>
      </c>
      <c r="D130" s="79" t="s">
        <v>279</v>
      </c>
      <c r="E130" s="135" t="s">
        <v>160</v>
      </c>
      <c r="F130" s="151"/>
      <c r="G130" s="151"/>
      <c r="H130" s="142">
        <f>H131</f>
        <v>300</v>
      </c>
      <c r="I130" s="142">
        <f t="shared" ref="I130:I133" si="58">I131</f>
        <v>0</v>
      </c>
      <c r="J130" s="143">
        <f t="shared" si="29"/>
        <v>0</v>
      </c>
    </row>
    <row r="131" spans="1:10" ht="25.5" x14ac:dyDescent="0.2">
      <c r="A131" s="152" t="s">
        <v>809</v>
      </c>
      <c r="B131" s="141"/>
      <c r="C131" s="138">
        <v>901</v>
      </c>
      <c r="D131" s="79" t="s">
        <v>279</v>
      </c>
      <c r="E131" s="162" t="s">
        <v>807</v>
      </c>
      <c r="F131" s="153"/>
      <c r="G131" s="153"/>
      <c r="H131" s="142">
        <f>H132</f>
        <v>300</v>
      </c>
      <c r="I131" s="142">
        <f t="shared" si="58"/>
        <v>0</v>
      </c>
      <c r="J131" s="143">
        <f t="shared" si="29"/>
        <v>0</v>
      </c>
    </row>
    <row r="132" spans="1:10" ht="38.25" x14ac:dyDescent="0.2">
      <c r="A132" s="149" t="s">
        <v>810</v>
      </c>
      <c r="B132" s="141"/>
      <c r="C132" s="150">
        <v>901</v>
      </c>
      <c r="D132" s="95" t="s">
        <v>279</v>
      </c>
      <c r="E132" s="163" t="s">
        <v>808</v>
      </c>
      <c r="F132" s="151"/>
      <c r="G132" s="151"/>
      <c r="H132" s="148">
        <f>H133</f>
        <v>300</v>
      </c>
      <c r="I132" s="148">
        <f t="shared" si="58"/>
        <v>0</v>
      </c>
      <c r="J132" s="143">
        <f t="shared" si="29"/>
        <v>0</v>
      </c>
    </row>
    <row r="133" spans="1:10" x14ac:dyDescent="0.2">
      <c r="A133" s="149" t="s">
        <v>68</v>
      </c>
      <c r="B133" s="141"/>
      <c r="C133" s="150">
        <v>901</v>
      </c>
      <c r="D133" s="95" t="s">
        <v>279</v>
      </c>
      <c r="E133" s="163" t="s">
        <v>808</v>
      </c>
      <c r="F133" s="151" t="s">
        <v>69</v>
      </c>
      <c r="G133" s="151"/>
      <c r="H133" s="148">
        <f>H134</f>
        <v>300</v>
      </c>
      <c r="I133" s="148">
        <f t="shared" si="58"/>
        <v>0</v>
      </c>
      <c r="J133" s="143">
        <f t="shared" ref="J133:J193" si="59">I133/H133*100</f>
        <v>0</v>
      </c>
    </row>
    <row r="134" spans="1:10" ht="25.5" x14ac:dyDescent="0.2">
      <c r="A134" s="149" t="s">
        <v>70</v>
      </c>
      <c r="B134" s="141"/>
      <c r="C134" s="150">
        <v>901</v>
      </c>
      <c r="D134" s="95" t="s">
        <v>279</v>
      </c>
      <c r="E134" s="163" t="s">
        <v>808</v>
      </c>
      <c r="F134" s="151" t="s">
        <v>71</v>
      </c>
      <c r="G134" s="151">
        <v>900100</v>
      </c>
      <c r="H134" s="148">
        <v>300</v>
      </c>
      <c r="I134" s="148">
        <v>0</v>
      </c>
      <c r="J134" s="143">
        <f t="shared" si="59"/>
        <v>0</v>
      </c>
    </row>
    <row r="135" spans="1:10" x14ac:dyDescent="0.2">
      <c r="A135" s="156" t="s">
        <v>108</v>
      </c>
      <c r="B135" s="141"/>
      <c r="C135" s="138">
        <v>901</v>
      </c>
      <c r="D135" s="79" t="s">
        <v>279</v>
      </c>
      <c r="E135" s="135" t="s">
        <v>516</v>
      </c>
      <c r="F135" s="96"/>
      <c r="G135" s="96"/>
      <c r="H135" s="142">
        <f>H136</f>
        <v>0.1</v>
      </c>
      <c r="I135" s="142">
        <f t="shared" ref="I135" si="60">I136</f>
        <v>0</v>
      </c>
      <c r="J135" s="143">
        <f t="shared" si="59"/>
        <v>0</v>
      </c>
    </row>
    <row r="136" spans="1:10" ht="25.5" x14ac:dyDescent="0.2">
      <c r="A136" s="176" t="s">
        <v>651</v>
      </c>
      <c r="B136" s="141"/>
      <c r="C136" s="138">
        <v>901</v>
      </c>
      <c r="D136" s="79" t="s">
        <v>279</v>
      </c>
      <c r="E136" s="135" t="s">
        <v>649</v>
      </c>
      <c r="F136" s="153"/>
      <c r="G136" s="153"/>
      <c r="H136" s="142">
        <f t="shared" ref="H136:I138" si="61">H137</f>
        <v>0.1</v>
      </c>
      <c r="I136" s="142">
        <f t="shared" si="61"/>
        <v>0</v>
      </c>
      <c r="J136" s="143">
        <f t="shared" si="59"/>
        <v>0</v>
      </c>
    </row>
    <row r="137" spans="1:10" ht="25.5" x14ac:dyDescent="0.2">
      <c r="A137" s="177" t="s">
        <v>652</v>
      </c>
      <c r="B137" s="141"/>
      <c r="C137" s="150">
        <v>901</v>
      </c>
      <c r="D137" s="95" t="s">
        <v>279</v>
      </c>
      <c r="E137" s="147" t="s">
        <v>650</v>
      </c>
      <c r="F137" s="151"/>
      <c r="G137" s="151"/>
      <c r="H137" s="148">
        <f t="shared" si="61"/>
        <v>0.1</v>
      </c>
      <c r="I137" s="148">
        <f t="shared" si="61"/>
        <v>0</v>
      </c>
      <c r="J137" s="143">
        <f t="shared" si="59"/>
        <v>0</v>
      </c>
    </row>
    <row r="138" spans="1:10" x14ac:dyDescent="0.2">
      <c r="A138" s="149" t="s">
        <v>68</v>
      </c>
      <c r="B138" s="141"/>
      <c r="C138" s="150">
        <v>901</v>
      </c>
      <c r="D138" s="95" t="s">
        <v>279</v>
      </c>
      <c r="E138" s="147" t="s">
        <v>650</v>
      </c>
      <c r="F138" s="151" t="s">
        <v>69</v>
      </c>
      <c r="G138" s="151"/>
      <c r="H138" s="148">
        <f t="shared" si="61"/>
        <v>0.1</v>
      </c>
      <c r="I138" s="148">
        <f t="shared" si="61"/>
        <v>0</v>
      </c>
      <c r="J138" s="143">
        <f t="shared" si="59"/>
        <v>0</v>
      </c>
    </row>
    <row r="139" spans="1:10" ht="25.5" x14ac:dyDescent="0.2">
      <c r="A139" s="149" t="s">
        <v>70</v>
      </c>
      <c r="B139" s="141"/>
      <c r="C139" s="150">
        <v>901</v>
      </c>
      <c r="D139" s="95" t="s">
        <v>279</v>
      </c>
      <c r="E139" s="147" t="s">
        <v>650</v>
      </c>
      <c r="F139" s="151" t="s">
        <v>71</v>
      </c>
      <c r="G139" s="151">
        <v>900203</v>
      </c>
      <c r="H139" s="148">
        <v>0.1</v>
      </c>
      <c r="I139" s="148">
        <v>0</v>
      </c>
      <c r="J139" s="143">
        <f t="shared" si="59"/>
        <v>0</v>
      </c>
    </row>
    <row r="140" spans="1:10" x14ac:dyDescent="0.2">
      <c r="A140" s="152" t="s">
        <v>617</v>
      </c>
      <c r="B140" s="141"/>
      <c r="C140" s="138">
        <v>901</v>
      </c>
      <c r="D140" s="79" t="s">
        <v>279</v>
      </c>
      <c r="E140" s="135" t="s">
        <v>162</v>
      </c>
      <c r="F140" s="153"/>
      <c r="G140" s="153"/>
      <c r="H140" s="142">
        <f>H141</f>
        <v>54351.8</v>
      </c>
      <c r="I140" s="142">
        <f t="shared" ref="I140:I142" si="62">I141</f>
        <v>36780.400000000001</v>
      </c>
      <c r="J140" s="143">
        <f t="shared" si="59"/>
        <v>67.670987897364938</v>
      </c>
    </row>
    <row r="141" spans="1:10" x14ac:dyDescent="0.2">
      <c r="A141" s="152" t="s">
        <v>108</v>
      </c>
      <c r="B141" s="141"/>
      <c r="C141" s="138">
        <v>901</v>
      </c>
      <c r="D141" s="79" t="s">
        <v>279</v>
      </c>
      <c r="E141" s="135" t="s">
        <v>772</v>
      </c>
      <c r="F141" s="151"/>
      <c r="G141" s="151"/>
      <c r="H141" s="142">
        <f>H142</f>
        <v>54351.8</v>
      </c>
      <c r="I141" s="142">
        <f t="shared" si="62"/>
        <v>36780.400000000001</v>
      </c>
      <c r="J141" s="143">
        <f t="shared" si="59"/>
        <v>67.670987897364938</v>
      </c>
    </row>
    <row r="142" spans="1:10" ht="25.5" x14ac:dyDescent="0.2">
      <c r="A142" s="152" t="s">
        <v>347</v>
      </c>
      <c r="B142" s="141"/>
      <c r="C142" s="138">
        <v>901</v>
      </c>
      <c r="D142" s="79" t="s">
        <v>279</v>
      </c>
      <c r="E142" s="135" t="s">
        <v>773</v>
      </c>
      <c r="F142" s="153"/>
      <c r="G142" s="153"/>
      <c r="H142" s="142">
        <f>H143</f>
        <v>54351.8</v>
      </c>
      <c r="I142" s="142">
        <f t="shared" si="62"/>
        <v>36780.400000000001</v>
      </c>
      <c r="J142" s="143">
        <f t="shared" si="59"/>
        <v>67.670987897364938</v>
      </c>
    </row>
    <row r="143" spans="1:10" ht="25.5" x14ac:dyDescent="0.2">
      <c r="A143" s="149" t="s">
        <v>775</v>
      </c>
      <c r="B143" s="141"/>
      <c r="C143" s="150">
        <v>901</v>
      </c>
      <c r="D143" s="95" t="s">
        <v>279</v>
      </c>
      <c r="E143" s="147" t="s">
        <v>774</v>
      </c>
      <c r="F143" s="151"/>
      <c r="G143" s="151"/>
      <c r="H143" s="148">
        <f t="shared" ref="H143:I144" si="63">H144</f>
        <v>54351.8</v>
      </c>
      <c r="I143" s="148">
        <f t="shared" si="63"/>
        <v>36780.400000000001</v>
      </c>
      <c r="J143" s="143">
        <f t="shared" si="59"/>
        <v>67.670987897364938</v>
      </c>
    </row>
    <row r="144" spans="1:10" ht="25.5" x14ac:dyDescent="0.2">
      <c r="A144" s="149" t="s">
        <v>79</v>
      </c>
      <c r="B144" s="141"/>
      <c r="C144" s="150">
        <v>901</v>
      </c>
      <c r="D144" s="95" t="s">
        <v>279</v>
      </c>
      <c r="E144" s="147" t="s">
        <v>774</v>
      </c>
      <c r="F144" s="151" t="s">
        <v>80</v>
      </c>
      <c r="G144" s="151"/>
      <c r="H144" s="148">
        <f t="shared" si="63"/>
        <v>54351.8</v>
      </c>
      <c r="I144" s="148">
        <f t="shared" si="63"/>
        <v>36780.400000000001</v>
      </c>
      <c r="J144" s="143">
        <f t="shared" si="59"/>
        <v>67.670987897364938</v>
      </c>
    </row>
    <row r="145" spans="1:10" x14ac:dyDescent="0.2">
      <c r="A145" s="149" t="s">
        <v>81</v>
      </c>
      <c r="B145" s="141"/>
      <c r="C145" s="150">
        <v>901</v>
      </c>
      <c r="D145" s="95" t="s">
        <v>279</v>
      </c>
      <c r="E145" s="147" t="s">
        <v>774</v>
      </c>
      <c r="F145" s="151" t="s">
        <v>82</v>
      </c>
      <c r="G145" s="151">
        <v>900100</v>
      </c>
      <c r="H145" s="148">
        <v>54351.8</v>
      </c>
      <c r="I145" s="148">
        <v>36780.400000000001</v>
      </c>
      <c r="J145" s="143">
        <f t="shared" si="59"/>
        <v>67.670987897364938</v>
      </c>
    </row>
    <row r="146" spans="1:10" x14ac:dyDescent="0.2">
      <c r="A146" s="173" t="s">
        <v>194</v>
      </c>
      <c r="B146" s="141"/>
      <c r="C146" s="138">
        <v>901</v>
      </c>
      <c r="D146" s="79" t="s">
        <v>279</v>
      </c>
      <c r="E146" s="92" t="s">
        <v>164</v>
      </c>
      <c r="F146" s="151"/>
      <c r="G146" s="151"/>
      <c r="H146" s="142">
        <f>H147+H152</f>
        <v>29801.8</v>
      </c>
      <c r="I146" s="142">
        <f t="shared" ref="I146" si="64">I147+I152</f>
        <v>5415.4000000000005</v>
      </c>
      <c r="J146" s="143">
        <f t="shared" si="59"/>
        <v>18.171385621002763</v>
      </c>
    </row>
    <row r="147" spans="1:10" x14ac:dyDescent="0.2">
      <c r="A147" s="152" t="s">
        <v>813</v>
      </c>
      <c r="B147" s="141"/>
      <c r="C147" s="138">
        <v>901</v>
      </c>
      <c r="D147" s="79" t="s">
        <v>279</v>
      </c>
      <c r="E147" s="135" t="s">
        <v>812</v>
      </c>
      <c r="F147" s="151"/>
      <c r="G147" s="151"/>
      <c r="H147" s="142">
        <f>H148+H150</f>
        <v>29740.2</v>
      </c>
      <c r="I147" s="142">
        <f t="shared" ref="I147" si="65">I148+I150</f>
        <v>5353.8</v>
      </c>
      <c r="J147" s="143">
        <f t="shared" si="59"/>
        <v>18.001896423023382</v>
      </c>
    </row>
    <row r="148" spans="1:10" x14ac:dyDescent="0.2">
      <c r="A148" s="149" t="s">
        <v>72</v>
      </c>
      <c r="B148" s="141"/>
      <c r="C148" s="150">
        <v>901</v>
      </c>
      <c r="D148" s="95" t="s">
        <v>279</v>
      </c>
      <c r="E148" s="147" t="s">
        <v>812</v>
      </c>
      <c r="F148" s="151" t="s">
        <v>73</v>
      </c>
      <c r="G148" s="151"/>
      <c r="H148" s="148">
        <f>H149</f>
        <v>29696.7</v>
      </c>
      <c r="I148" s="148">
        <f t="shared" ref="I148" si="66">I149</f>
        <v>5313.3</v>
      </c>
      <c r="J148" s="143">
        <f t="shared" si="59"/>
        <v>17.891886977340917</v>
      </c>
    </row>
    <row r="149" spans="1:10" x14ac:dyDescent="0.2">
      <c r="A149" s="149" t="s">
        <v>814</v>
      </c>
      <c r="B149" s="141"/>
      <c r="C149" s="150">
        <v>901</v>
      </c>
      <c r="D149" s="95" t="s">
        <v>279</v>
      </c>
      <c r="E149" s="147" t="s">
        <v>812</v>
      </c>
      <c r="F149" s="151">
        <v>830</v>
      </c>
      <c r="G149" s="151">
        <v>900100</v>
      </c>
      <c r="H149" s="148">
        <v>29696.7</v>
      </c>
      <c r="I149" s="148">
        <v>5313.3</v>
      </c>
      <c r="J149" s="143">
        <f t="shared" si="59"/>
        <v>17.891886977340917</v>
      </c>
    </row>
    <row r="150" spans="1:10" x14ac:dyDescent="0.2">
      <c r="A150" s="149" t="s">
        <v>72</v>
      </c>
      <c r="B150" s="141"/>
      <c r="C150" s="150">
        <v>901</v>
      </c>
      <c r="D150" s="95" t="s">
        <v>279</v>
      </c>
      <c r="E150" s="147" t="s">
        <v>812</v>
      </c>
      <c r="F150" s="151">
        <v>800</v>
      </c>
      <c r="G150" s="151"/>
      <c r="H150" s="148">
        <f>H151</f>
        <v>43.5</v>
      </c>
      <c r="I150" s="148">
        <f t="shared" ref="I150" si="67">I151</f>
        <v>40.5</v>
      </c>
      <c r="J150" s="143">
        <f t="shared" si="59"/>
        <v>93.103448275862064</v>
      </c>
    </row>
    <row r="151" spans="1:10" x14ac:dyDescent="0.2">
      <c r="A151" s="149" t="s">
        <v>74</v>
      </c>
      <c r="B151" s="141"/>
      <c r="C151" s="150">
        <v>901</v>
      </c>
      <c r="D151" s="95" t="s">
        <v>279</v>
      </c>
      <c r="E151" s="147" t="s">
        <v>812</v>
      </c>
      <c r="F151" s="151">
        <v>850</v>
      </c>
      <c r="G151" s="151">
        <v>900100</v>
      </c>
      <c r="H151" s="148">
        <v>43.5</v>
      </c>
      <c r="I151" s="148">
        <v>40.5</v>
      </c>
      <c r="J151" s="143">
        <f t="shared" si="59"/>
        <v>93.103448275862064</v>
      </c>
    </row>
    <row r="152" spans="1:10" x14ac:dyDescent="0.2">
      <c r="A152" s="152" t="s">
        <v>855</v>
      </c>
      <c r="B152" s="141"/>
      <c r="C152" s="150">
        <v>901</v>
      </c>
      <c r="D152" s="95" t="s">
        <v>279</v>
      </c>
      <c r="E152" s="135" t="s">
        <v>854</v>
      </c>
      <c r="F152" s="151"/>
      <c r="G152" s="151"/>
      <c r="H152" s="142">
        <f>H153</f>
        <v>61.6</v>
      </c>
      <c r="I152" s="142">
        <f>I153</f>
        <v>61.6</v>
      </c>
      <c r="J152" s="143">
        <f t="shared" si="59"/>
        <v>100</v>
      </c>
    </row>
    <row r="153" spans="1:10" x14ac:dyDescent="0.2">
      <c r="A153" s="149" t="s">
        <v>72</v>
      </c>
      <c r="B153" s="141"/>
      <c r="C153" s="150">
        <v>901</v>
      </c>
      <c r="D153" s="95" t="s">
        <v>279</v>
      </c>
      <c r="E153" s="147" t="s">
        <v>854</v>
      </c>
      <c r="F153" s="151" t="s">
        <v>73</v>
      </c>
      <c r="G153" s="151"/>
      <c r="H153" s="148">
        <f>H154</f>
        <v>61.6</v>
      </c>
      <c r="I153" s="148">
        <f t="shared" ref="I153" si="68">I154</f>
        <v>61.6</v>
      </c>
      <c r="J153" s="143">
        <f t="shared" si="59"/>
        <v>100</v>
      </c>
    </row>
    <row r="154" spans="1:10" x14ac:dyDescent="0.2">
      <c r="A154" s="149" t="s">
        <v>74</v>
      </c>
      <c r="B154" s="141"/>
      <c r="C154" s="150">
        <v>901</v>
      </c>
      <c r="D154" s="95" t="s">
        <v>279</v>
      </c>
      <c r="E154" s="147" t="s">
        <v>854</v>
      </c>
      <c r="F154" s="151">
        <v>850</v>
      </c>
      <c r="G154" s="151">
        <v>900100</v>
      </c>
      <c r="H154" s="148">
        <v>61.6</v>
      </c>
      <c r="I154" s="148">
        <v>61.6</v>
      </c>
      <c r="J154" s="143">
        <f t="shared" si="59"/>
        <v>100</v>
      </c>
    </row>
    <row r="155" spans="1:10" x14ac:dyDescent="0.2">
      <c r="A155" s="152" t="s">
        <v>387</v>
      </c>
      <c r="B155" s="141"/>
      <c r="C155" s="138">
        <v>901</v>
      </c>
      <c r="D155" s="79" t="s">
        <v>386</v>
      </c>
      <c r="E155" s="86"/>
      <c r="F155" s="151"/>
      <c r="G155" s="151"/>
      <c r="H155" s="142">
        <f>H156</f>
        <v>43</v>
      </c>
      <c r="I155" s="142">
        <f t="shared" ref="I155:I159" si="69">I156</f>
        <v>0</v>
      </c>
      <c r="J155" s="143">
        <f t="shared" si="59"/>
        <v>0</v>
      </c>
    </row>
    <row r="156" spans="1:10" x14ac:dyDescent="0.2">
      <c r="A156" s="110" t="s">
        <v>83</v>
      </c>
      <c r="B156" s="141"/>
      <c r="C156" s="138">
        <v>901</v>
      </c>
      <c r="D156" s="79" t="s">
        <v>285</v>
      </c>
      <c r="E156" s="147"/>
      <c r="F156" s="151"/>
      <c r="G156" s="151"/>
      <c r="H156" s="142">
        <f>H157</f>
        <v>43</v>
      </c>
      <c r="I156" s="142">
        <f t="shared" si="69"/>
        <v>0</v>
      </c>
      <c r="J156" s="143">
        <f t="shared" si="59"/>
        <v>0</v>
      </c>
    </row>
    <row r="157" spans="1:10" x14ac:dyDescent="0.2">
      <c r="A157" s="144" t="s">
        <v>742</v>
      </c>
      <c r="B157" s="141"/>
      <c r="C157" s="138">
        <v>901</v>
      </c>
      <c r="D157" s="79" t="s">
        <v>285</v>
      </c>
      <c r="E157" s="135" t="s">
        <v>178</v>
      </c>
      <c r="F157" s="151"/>
      <c r="G157" s="151"/>
      <c r="H157" s="142">
        <f>H158</f>
        <v>43</v>
      </c>
      <c r="I157" s="142">
        <f t="shared" si="69"/>
        <v>0</v>
      </c>
      <c r="J157" s="143">
        <f t="shared" si="59"/>
        <v>0</v>
      </c>
    </row>
    <row r="158" spans="1:10" x14ac:dyDescent="0.2">
      <c r="A158" s="144" t="s">
        <v>198</v>
      </c>
      <c r="B158" s="141"/>
      <c r="C158" s="138">
        <v>901</v>
      </c>
      <c r="D158" s="79" t="s">
        <v>285</v>
      </c>
      <c r="E158" s="135" t="s">
        <v>191</v>
      </c>
      <c r="F158" s="151"/>
      <c r="G158" s="151"/>
      <c r="H158" s="142">
        <f>H159</f>
        <v>43</v>
      </c>
      <c r="I158" s="142">
        <f t="shared" si="69"/>
        <v>0</v>
      </c>
      <c r="J158" s="143">
        <f t="shared" si="59"/>
        <v>0</v>
      </c>
    </row>
    <row r="159" spans="1:10" ht="25.5" x14ac:dyDescent="0.2">
      <c r="A159" s="145" t="s">
        <v>347</v>
      </c>
      <c r="B159" s="141"/>
      <c r="C159" s="138">
        <v>901</v>
      </c>
      <c r="D159" s="79" t="s">
        <v>285</v>
      </c>
      <c r="E159" s="135" t="s">
        <v>192</v>
      </c>
      <c r="F159" s="151"/>
      <c r="G159" s="151"/>
      <c r="H159" s="142">
        <f>H160</f>
        <v>43</v>
      </c>
      <c r="I159" s="142">
        <f t="shared" si="69"/>
        <v>0</v>
      </c>
      <c r="J159" s="143">
        <f t="shared" si="59"/>
        <v>0</v>
      </c>
    </row>
    <row r="160" spans="1:10" x14ac:dyDescent="0.2">
      <c r="A160" s="175" t="s">
        <v>284</v>
      </c>
      <c r="B160" s="141"/>
      <c r="C160" s="150">
        <v>901</v>
      </c>
      <c r="D160" s="95" t="s">
        <v>285</v>
      </c>
      <c r="E160" s="163" t="s">
        <v>286</v>
      </c>
      <c r="F160" s="87"/>
      <c r="G160" s="87"/>
      <c r="H160" s="148">
        <f t="shared" ref="H160:I161" si="70">H161</f>
        <v>43</v>
      </c>
      <c r="I160" s="148">
        <f t="shared" si="70"/>
        <v>0</v>
      </c>
      <c r="J160" s="143">
        <f t="shared" si="59"/>
        <v>0</v>
      </c>
    </row>
    <row r="161" spans="1:10" x14ac:dyDescent="0.2">
      <c r="A161" s="149" t="s">
        <v>68</v>
      </c>
      <c r="B161" s="141"/>
      <c r="C161" s="150">
        <v>901</v>
      </c>
      <c r="D161" s="95" t="s">
        <v>285</v>
      </c>
      <c r="E161" s="163" t="s">
        <v>286</v>
      </c>
      <c r="F161" s="151" t="s">
        <v>69</v>
      </c>
      <c r="G161" s="151"/>
      <c r="H161" s="148">
        <f t="shared" si="70"/>
        <v>43</v>
      </c>
      <c r="I161" s="148">
        <f t="shared" si="70"/>
        <v>0</v>
      </c>
      <c r="J161" s="143">
        <f t="shared" si="59"/>
        <v>0</v>
      </c>
    </row>
    <row r="162" spans="1:10" ht="25.5" x14ac:dyDescent="0.2">
      <c r="A162" s="149" t="s">
        <v>70</v>
      </c>
      <c r="B162" s="141"/>
      <c r="C162" s="150">
        <v>901</v>
      </c>
      <c r="D162" s="95" t="s">
        <v>285</v>
      </c>
      <c r="E162" s="163" t="s">
        <v>286</v>
      </c>
      <c r="F162" s="151" t="s">
        <v>71</v>
      </c>
      <c r="G162" s="151">
        <v>900100</v>
      </c>
      <c r="H162" s="148">
        <v>43</v>
      </c>
      <c r="I162" s="148">
        <v>0</v>
      </c>
      <c r="J162" s="143">
        <f t="shared" si="59"/>
        <v>0</v>
      </c>
    </row>
    <row r="163" spans="1:10" x14ac:dyDescent="0.2">
      <c r="A163" s="152" t="s">
        <v>84</v>
      </c>
      <c r="B163" s="141"/>
      <c r="C163" s="138">
        <v>901</v>
      </c>
      <c r="D163" s="79" t="s">
        <v>388</v>
      </c>
      <c r="E163" s="163"/>
      <c r="F163" s="151"/>
      <c r="G163" s="151"/>
      <c r="H163" s="142">
        <f>H164+H203+H175</f>
        <v>62023.4</v>
      </c>
      <c r="I163" s="142">
        <f>I164+I203+I175</f>
        <v>34388.300000000003</v>
      </c>
      <c r="J163" s="143">
        <f t="shared" si="59"/>
        <v>55.444074333235527</v>
      </c>
    </row>
    <row r="164" spans="1:10" x14ac:dyDescent="0.2">
      <c r="A164" s="110" t="s">
        <v>429</v>
      </c>
      <c r="B164" s="141"/>
      <c r="C164" s="138">
        <v>901</v>
      </c>
      <c r="D164" s="79" t="s">
        <v>289</v>
      </c>
      <c r="E164" s="147"/>
      <c r="F164" s="151"/>
      <c r="G164" s="151"/>
      <c r="H164" s="142">
        <f>H165</f>
        <v>6473.5</v>
      </c>
      <c r="I164" s="142">
        <f t="shared" ref="I164:I165" si="71">I165</f>
        <v>2009.5</v>
      </c>
      <c r="J164" s="143">
        <f t="shared" si="59"/>
        <v>31.041940217811074</v>
      </c>
    </row>
    <row r="165" spans="1:10" ht="25.5" x14ac:dyDescent="0.2">
      <c r="A165" s="145" t="s">
        <v>538</v>
      </c>
      <c r="B165" s="141"/>
      <c r="C165" s="138">
        <v>901</v>
      </c>
      <c r="D165" s="79" t="s">
        <v>289</v>
      </c>
      <c r="E165" s="135" t="s">
        <v>172</v>
      </c>
      <c r="F165" s="151"/>
      <c r="G165" s="151"/>
      <c r="H165" s="142">
        <f>H166</f>
        <v>6473.5</v>
      </c>
      <c r="I165" s="142">
        <f t="shared" si="71"/>
        <v>2009.5</v>
      </c>
      <c r="J165" s="143">
        <f t="shared" si="59"/>
        <v>31.041940217811074</v>
      </c>
    </row>
    <row r="166" spans="1:10" ht="25.5" x14ac:dyDescent="0.2">
      <c r="A166" s="145" t="s">
        <v>424</v>
      </c>
      <c r="B166" s="141"/>
      <c r="C166" s="138">
        <v>901</v>
      </c>
      <c r="D166" s="79" t="s">
        <v>289</v>
      </c>
      <c r="E166" s="135" t="s">
        <v>177</v>
      </c>
      <c r="F166" s="153"/>
      <c r="G166" s="153"/>
      <c r="H166" s="142">
        <f>H167+H171</f>
        <v>6473.5</v>
      </c>
      <c r="I166" s="142">
        <f t="shared" ref="I166" si="72">I167+I171</f>
        <v>2009.5</v>
      </c>
      <c r="J166" s="143">
        <f t="shared" si="59"/>
        <v>31.041940217811074</v>
      </c>
    </row>
    <row r="167" spans="1:10" ht="63.75" x14ac:dyDescent="0.2">
      <c r="A167" s="178" t="s">
        <v>683</v>
      </c>
      <c r="B167" s="141"/>
      <c r="C167" s="138">
        <v>901</v>
      </c>
      <c r="D167" s="79" t="s">
        <v>289</v>
      </c>
      <c r="E167" s="135" t="s">
        <v>293</v>
      </c>
      <c r="F167" s="153"/>
      <c r="G167" s="153"/>
      <c r="H167" s="142">
        <f t="shared" ref="H167:I169" si="73">H168</f>
        <v>3443.5</v>
      </c>
      <c r="I167" s="142">
        <f t="shared" si="73"/>
        <v>2009.5</v>
      </c>
      <c r="J167" s="143">
        <f t="shared" si="59"/>
        <v>58.356323508058658</v>
      </c>
    </row>
    <row r="168" spans="1:10" ht="25.5" x14ac:dyDescent="0.2">
      <c r="A168" s="157" t="s">
        <v>288</v>
      </c>
      <c r="B168" s="141"/>
      <c r="C168" s="150">
        <v>901</v>
      </c>
      <c r="D168" s="95" t="s">
        <v>289</v>
      </c>
      <c r="E168" s="147" t="s">
        <v>294</v>
      </c>
      <c r="F168" s="151"/>
      <c r="G168" s="151"/>
      <c r="H168" s="148">
        <f t="shared" si="73"/>
        <v>3443.5</v>
      </c>
      <c r="I168" s="148">
        <f t="shared" si="73"/>
        <v>2009.5</v>
      </c>
      <c r="J168" s="143">
        <f t="shared" si="59"/>
        <v>58.356323508058658</v>
      </c>
    </row>
    <row r="169" spans="1:10" x14ac:dyDescent="0.2">
      <c r="A169" s="149" t="s">
        <v>68</v>
      </c>
      <c r="B169" s="141"/>
      <c r="C169" s="150">
        <v>901</v>
      </c>
      <c r="D169" s="95" t="s">
        <v>289</v>
      </c>
      <c r="E169" s="147" t="s">
        <v>294</v>
      </c>
      <c r="F169" s="151" t="s">
        <v>69</v>
      </c>
      <c r="G169" s="151"/>
      <c r="H169" s="148">
        <f t="shared" si="73"/>
        <v>3443.5</v>
      </c>
      <c r="I169" s="148">
        <f t="shared" si="73"/>
        <v>2009.5</v>
      </c>
      <c r="J169" s="143">
        <f t="shared" si="59"/>
        <v>58.356323508058658</v>
      </c>
    </row>
    <row r="170" spans="1:10" ht="25.5" x14ac:dyDescent="0.2">
      <c r="A170" s="149" t="s">
        <v>70</v>
      </c>
      <c r="B170" s="141"/>
      <c r="C170" s="150">
        <v>901</v>
      </c>
      <c r="D170" s="95" t="s">
        <v>289</v>
      </c>
      <c r="E170" s="147" t="s">
        <v>294</v>
      </c>
      <c r="F170" s="151" t="s">
        <v>71</v>
      </c>
      <c r="G170" s="151">
        <v>900100</v>
      </c>
      <c r="H170" s="148">
        <v>3443.5</v>
      </c>
      <c r="I170" s="148">
        <v>2009.5</v>
      </c>
      <c r="J170" s="143">
        <f t="shared" si="59"/>
        <v>58.356323508058658</v>
      </c>
    </row>
    <row r="171" spans="1:10" ht="38.25" x14ac:dyDescent="0.2">
      <c r="A171" s="152" t="s">
        <v>756</v>
      </c>
      <c r="B171" s="141"/>
      <c r="C171" s="138">
        <v>901</v>
      </c>
      <c r="D171" s="79" t="s">
        <v>289</v>
      </c>
      <c r="E171" s="135" t="s">
        <v>755</v>
      </c>
      <c r="F171" s="153"/>
      <c r="G171" s="153"/>
      <c r="H171" s="142">
        <f>H172</f>
        <v>3030</v>
      </c>
      <c r="I171" s="142">
        <f t="shared" ref="I171:I173" si="74">I172</f>
        <v>0</v>
      </c>
      <c r="J171" s="143">
        <f t="shared" si="59"/>
        <v>0</v>
      </c>
    </row>
    <row r="172" spans="1:10" ht="25.5" x14ac:dyDescent="0.2">
      <c r="A172" s="149" t="s">
        <v>757</v>
      </c>
      <c r="B172" s="141"/>
      <c r="C172" s="150">
        <v>901</v>
      </c>
      <c r="D172" s="95" t="s">
        <v>289</v>
      </c>
      <c r="E172" s="147" t="s">
        <v>781</v>
      </c>
      <c r="F172" s="151"/>
      <c r="G172" s="151"/>
      <c r="H172" s="148">
        <f>H173</f>
        <v>3030</v>
      </c>
      <c r="I172" s="148">
        <f t="shared" si="74"/>
        <v>0</v>
      </c>
      <c r="J172" s="143">
        <f t="shared" si="59"/>
        <v>0</v>
      </c>
    </row>
    <row r="173" spans="1:10" x14ac:dyDescent="0.2">
      <c r="A173" s="149" t="s">
        <v>68</v>
      </c>
      <c r="B173" s="141"/>
      <c r="C173" s="150">
        <v>901</v>
      </c>
      <c r="D173" s="95" t="s">
        <v>289</v>
      </c>
      <c r="E173" s="147" t="s">
        <v>781</v>
      </c>
      <c r="F173" s="151" t="s">
        <v>69</v>
      </c>
      <c r="G173" s="151"/>
      <c r="H173" s="148">
        <f>H174</f>
        <v>3030</v>
      </c>
      <c r="I173" s="148">
        <f t="shared" si="74"/>
        <v>0</v>
      </c>
      <c r="J173" s="143">
        <f t="shared" si="59"/>
        <v>0</v>
      </c>
    </row>
    <row r="174" spans="1:10" ht="25.5" x14ac:dyDescent="0.2">
      <c r="A174" s="149" t="s">
        <v>70</v>
      </c>
      <c r="B174" s="141"/>
      <c r="C174" s="150">
        <v>901</v>
      </c>
      <c r="D174" s="95" t="s">
        <v>289</v>
      </c>
      <c r="E174" s="147" t="s">
        <v>781</v>
      </c>
      <c r="F174" s="151" t="s">
        <v>71</v>
      </c>
      <c r="G174" s="151">
        <v>900100</v>
      </c>
      <c r="H174" s="148">
        <v>3030</v>
      </c>
      <c r="I174" s="148">
        <v>0</v>
      </c>
      <c r="J174" s="143">
        <f t="shared" si="59"/>
        <v>0</v>
      </c>
    </row>
    <row r="175" spans="1:10" ht="25.5" x14ac:dyDescent="0.2">
      <c r="A175" s="152" t="s">
        <v>430</v>
      </c>
      <c r="B175" s="141"/>
      <c r="C175" s="138">
        <v>901</v>
      </c>
      <c r="D175" s="79" t="s">
        <v>431</v>
      </c>
      <c r="E175" s="147"/>
      <c r="F175" s="151"/>
      <c r="G175" s="151"/>
      <c r="H175" s="142">
        <f>H176</f>
        <v>27580.9</v>
      </c>
      <c r="I175" s="142">
        <f t="shared" ref="I175" si="75">I176</f>
        <v>16177</v>
      </c>
      <c r="J175" s="143">
        <f t="shared" si="59"/>
        <v>58.652908353244449</v>
      </c>
    </row>
    <row r="176" spans="1:10" ht="25.5" x14ac:dyDescent="0.2">
      <c r="A176" s="145" t="s">
        <v>204</v>
      </c>
      <c r="B176" s="141"/>
      <c r="C176" s="138">
        <v>901</v>
      </c>
      <c r="D176" s="79" t="s">
        <v>431</v>
      </c>
      <c r="E176" s="135" t="s">
        <v>172</v>
      </c>
      <c r="F176" s="151"/>
      <c r="G176" s="151"/>
      <c r="H176" s="142">
        <f>H177+H186+H191+H196</f>
        <v>27580.9</v>
      </c>
      <c r="I176" s="142">
        <f>I177+I186+I191+I196</f>
        <v>16177</v>
      </c>
      <c r="J176" s="143">
        <f t="shared" si="59"/>
        <v>58.652908353244449</v>
      </c>
    </row>
    <row r="177" spans="1:10" ht="38.25" x14ac:dyDescent="0.2">
      <c r="A177" s="145" t="s">
        <v>848</v>
      </c>
      <c r="B177" s="141"/>
      <c r="C177" s="138">
        <v>901</v>
      </c>
      <c r="D177" s="79" t="s">
        <v>431</v>
      </c>
      <c r="E177" s="135" t="s">
        <v>290</v>
      </c>
      <c r="F177" s="153"/>
      <c r="G177" s="153"/>
      <c r="H177" s="142">
        <f>H178+H182</f>
        <v>4313.3999999999996</v>
      </c>
      <c r="I177" s="142">
        <f>I178+I182</f>
        <v>1230.8</v>
      </c>
      <c r="J177" s="143">
        <f t="shared" si="59"/>
        <v>28.534334863448791</v>
      </c>
    </row>
    <row r="178" spans="1:10" ht="25.5" x14ac:dyDescent="0.2">
      <c r="A178" s="178" t="s">
        <v>849</v>
      </c>
      <c r="B178" s="141"/>
      <c r="C178" s="138">
        <v>901</v>
      </c>
      <c r="D178" s="79" t="s">
        <v>431</v>
      </c>
      <c r="E178" s="135" t="s">
        <v>291</v>
      </c>
      <c r="F178" s="153"/>
      <c r="G178" s="153"/>
      <c r="H178" s="142">
        <f>H179</f>
        <v>2343.4</v>
      </c>
      <c r="I178" s="142">
        <f t="shared" ref="I178:I179" si="76">I179</f>
        <v>663.5</v>
      </c>
      <c r="J178" s="143">
        <f t="shared" si="59"/>
        <v>28.313561491849448</v>
      </c>
    </row>
    <row r="179" spans="1:10" x14ac:dyDescent="0.2">
      <c r="A179" s="157" t="s">
        <v>466</v>
      </c>
      <c r="B179" s="141"/>
      <c r="C179" s="150">
        <v>901</v>
      </c>
      <c r="D179" s="95" t="s">
        <v>431</v>
      </c>
      <c r="E179" s="147" t="s">
        <v>780</v>
      </c>
      <c r="F179" s="151"/>
      <c r="G179" s="151"/>
      <c r="H179" s="148">
        <f>H180</f>
        <v>2343.4</v>
      </c>
      <c r="I179" s="148">
        <f t="shared" si="76"/>
        <v>663.5</v>
      </c>
      <c r="J179" s="143">
        <f t="shared" si="59"/>
        <v>28.313561491849448</v>
      </c>
    </row>
    <row r="180" spans="1:10" x14ac:dyDescent="0.2">
      <c r="A180" s="149" t="s">
        <v>68</v>
      </c>
      <c r="B180" s="141"/>
      <c r="C180" s="150">
        <v>901</v>
      </c>
      <c r="D180" s="95" t="s">
        <v>431</v>
      </c>
      <c r="E180" s="147" t="s">
        <v>780</v>
      </c>
      <c r="F180" s="151" t="s">
        <v>69</v>
      </c>
      <c r="G180" s="151"/>
      <c r="H180" s="148">
        <f>H181</f>
        <v>2343.4</v>
      </c>
      <c r="I180" s="148">
        <f t="shared" ref="I180" si="77">I181</f>
        <v>663.5</v>
      </c>
      <c r="J180" s="143">
        <f t="shared" si="59"/>
        <v>28.313561491849448</v>
      </c>
    </row>
    <row r="181" spans="1:10" ht="25.5" x14ac:dyDescent="0.2">
      <c r="A181" s="149" t="s">
        <v>70</v>
      </c>
      <c r="B181" s="141"/>
      <c r="C181" s="150">
        <v>901</v>
      </c>
      <c r="D181" s="95" t="s">
        <v>431</v>
      </c>
      <c r="E181" s="147" t="s">
        <v>780</v>
      </c>
      <c r="F181" s="151" t="s">
        <v>71</v>
      </c>
      <c r="G181" s="151">
        <v>900100</v>
      </c>
      <c r="H181" s="148">
        <v>2343.4</v>
      </c>
      <c r="I181" s="148">
        <v>663.5</v>
      </c>
      <c r="J181" s="143">
        <f t="shared" si="59"/>
        <v>28.313561491849448</v>
      </c>
    </row>
    <row r="182" spans="1:10" ht="25.5" x14ac:dyDescent="0.2">
      <c r="A182" s="178" t="s">
        <v>850</v>
      </c>
      <c r="B182" s="141"/>
      <c r="C182" s="150" t="s">
        <v>59</v>
      </c>
      <c r="D182" s="95" t="s">
        <v>431</v>
      </c>
      <c r="E182" s="135" t="s">
        <v>292</v>
      </c>
      <c r="F182" s="153"/>
      <c r="G182" s="153"/>
      <c r="H182" s="142">
        <f t="shared" ref="H182:I184" si="78">H183</f>
        <v>1970</v>
      </c>
      <c r="I182" s="142">
        <f t="shared" si="78"/>
        <v>567.29999999999995</v>
      </c>
      <c r="J182" s="143">
        <f t="shared" si="59"/>
        <v>28.796954314720807</v>
      </c>
    </row>
    <row r="183" spans="1:10" ht="25.5" x14ac:dyDescent="0.2">
      <c r="A183" s="157" t="s">
        <v>479</v>
      </c>
      <c r="B183" s="141"/>
      <c r="C183" s="150" t="s">
        <v>59</v>
      </c>
      <c r="D183" s="95" t="s">
        <v>431</v>
      </c>
      <c r="E183" s="147" t="s">
        <v>684</v>
      </c>
      <c r="F183" s="151"/>
      <c r="G183" s="151"/>
      <c r="H183" s="148">
        <f t="shared" si="78"/>
        <v>1970</v>
      </c>
      <c r="I183" s="148">
        <f t="shared" si="78"/>
        <v>567.29999999999995</v>
      </c>
      <c r="J183" s="143">
        <f t="shared" si="59"/>
        <v>28.796954314720807</v>
      </c>
    </row>
    <row r="184" spans="1:10" x14ac:dyDescent="0.2">
      <c r="A184" s="149" t="s">
        <v>68</v>
      </c>
      <c r="B184" s="141"/>
      <c r="C184" s="150" t="s">
        <v>59</v>
      </c>
      <c r="D184" s="95" t="s">
        <v>431</v>
      </c>
      <c r="E184" s="147" t="s">
        <v>684</v>
      </c>
      <c r="F184" s="151" t="s">
        <v>69</v>
      </c>
      <c r="G184" s="151"/>
      <c r="H184" s="148">
        <f t="shared" si="78"/>
        <v>1970</v>
      </c>
      <c r="I184" s="148">
        <f t="shared" si="78"/>
        <v>567.29999999999995</v>
      </c>
      <c r="J184" s="143">
        <f t="shared" si="59"/>
        <v>28.796954314720807</v>
      </c>
    </row>
    <row r="185" spans="1:10" ht="25.5" x14ac:dyDescent="0.2">
      <c r="A185" s="149" t="s">
        <v>70</v>
      </c>
      <c r="B185" s="141"/>
      <c r="C185" s="150" t="s">
        <v>59</v>
      </c>
      <c r="D185" s="95" t="s">
        <v>431</v>
      </c>
      <c r="E185" s="147" t="s">
        <v>684</v>
      </c>
      <c r="F185" s="151" t="s">
        <v>71</v>
      </c>
      <c r="G185" s="151">
        <v>900100</v>
      </c>
      <c r="H185" s="148">
        <v>1970</v>
      </c>
      <c r="I185" s="148">
        <v>567.29999999999995</v>
      </c>
      <c r="J185" s="143">
        <f t="shared" si="59"/>
        <v>28.796954314720807</v>
      </c>
    </row>
    <row r="186" spans="1:10" ht="25.5" x14ac:dyDescent="0.2">
      <c r="A186" s="145" t="s">
        <v>423</v>
      </c>
      <c r="B186" s="141"/>
      <c r="C186" s="150">
        <v>901</v>
      </c>
      <c r="D186" s="95" t="s">
        <v>431</v>
      </c>
      <c r="E186" s="135" t="s">
        <v>407</v>
      </c>
      <c r="F186" s="153"/>
      <c r="G186" s="153"/>
      <c r="H186" s="142">
        <f t="shared" ref="H186:I189" si="79">H187</f>
        <v>1830</v>
      </c>
      <c r="I186" s="142">
        <f t="shared" si="79"/>
        <v>204.1</v>
      </c>
      <c r="J186" s="143">
        <f t="shared" si="59"/>
        <v>11.153005464480874</v>
      </c>
    </row>
    <row r="187" spans="1:10" ht="22.5" customHeight="1" x14ac:dyDescent="0.2">
      <c r="A187" s="178" t="s">
        <v>686</v>
      </c>
      <c r="B187" s="141"/>
      <c r="C187" s="150">
        <v>901</v>
      </c>
      <c r="D187" s="95" t="s">
        <v>431</v>
      </c>
      <c r="E187" s="135" t="s">
        <v>211</v>
      </c>
      <c r="F187" s="153"/>
      <c r="G187" s="153"/>
      <c r="H187" s="142">
        <f>H188</f>
        <v>1830</v>
      </c>
      <c r="I187" s="142">
        <f t="shared" si="79"/>
        <v>204.1</v>
      </c>
      <c r="J187" s="143">
        <f t="shared" si="59"/>
        <v>11.153005464480874</v>
      </c>
    </row>
    <row r="188" spans="1:10" x14ac:dyDescent="0.2">
      <c r="A188" s="157" t="s">
        <v>406</v>
      </c>
      <c r="B188" s="141"/>
      <c r="C188" s="150" t="s">
        <v>59</v>
      </c>
      <c r="D188" s="95" t="s">
        <v>431</v>
      </c>
      <c r="E188" s="147" t="s">
        <v>212</v>
      </c>
      <c r="F188" s="151"/>
      <c r="G188" s="151"/>
      <c r="H188" s="148">
        <f t="shared" si="79"/>
        <v>1830</v>
      </c>
      <c r="I188" s="148">
        <f t="shared" si="79"/>
        <v>204.1</v>
      </c>
      <c r="J188" s="143">
        <f t="shared" si="59"/>
        <v>11.153005464480874</v>
      </c>
    </row>
    <row r="189" spans="1:10" x14ac:dyDescent="0.2">
      <c r="A189" s="149" t="s">
        <v>68</v>
      </c>
      <c r="B189" s="141"/>
      <c r="C189" s="150" t="s">
        <v>59</v>
      </c>
      <c r="D189" s="95" t="s">
        <v>431</v>
      </c>
      <c r="E189" s="147" t="s">
        <v>212</v>
      </c>
      <c r="F189" s="151">
        <v>200</v>
      </c>
      <c r="G189" s="151"/>
      <c r="H189" s="148">
        <f t="shared" si="79"/>
        <v>1830</v>
      </c>
      <c r="I189" s="148">
        <f t="shared" si="79"/>
        <v>204.1</v>
      </c>
      <c r="J189" s="143">
        <f t="shared" si="59"/>
        <v>11.153005464480874</v>
      </c>
    </row>
    <row r="190" spans="1:10" ht="25.5" x14ac:dyDescent="0.2">
      <c r="A190" s="149" t="s">
        <v>70</v>
      </c>
      <c r="B190" s="141"/>
      <c r="C190" s="150" t="s">
        <v>59</v>
      </c>
      <c r="D190" s="95" t="s">
        <v>431</v>
      </c>
      <c r="E190" s="147" t="s">
        <v>212</v>
      </c>
      <c r="F190" s="151">
        <v>240</v>
      </c>
      <c r="G190" s="151">
        <v>900100</v>
      </c>
      <c r="H190" s="148">
        <v>1830</v>
      </c>
      <c r="I190" s="148">
        <v>204.1</v>
      </c>
      <c r="J190" s="143">
        <f t="shared" si="59"/>
        <v>11.153005464480874</v>
      </c>
    </row>
    <row r="191" spans="1:10" ht="25.5" x14ac:dyDescent="0.2">
      <c r="A191" s="145" t="s">
        <v>687</v>
      </c>
      <c r="B191" s="141"/>
      <c r="C191" s="150" t="s">
        <v>59</v>
      </c>
      <c r="D191" s="95" t="s">
        <v>431</v>
      </c>
      <c r="E191" s="135" t="s">
        <v>295</v>
      </c>
      <c r="F191" s="153"/>
      <c r="G191" s="153"/>
      <c r="H191" s="142">
        <f t="shared" ref="H191:I194" si="80">H192</f>
        <v>40</v>
      </c>
      <c r="I191" s="142">
        <f t="shared" si="80"/>
        <v>23.1</v>
      </c>
      <c r="J191" s="143">
        <f t="shared" si="59"/>
        <v>57.75</v>
      </c>
    </row>
    <row r="192" spans="1:10" ht="25.5" x14ac:dyDescent="0.2">
      <c r="A192" s="178" t="s">
        <v>688</v>
      </c>
      <c r="B192" s="141"/>
      <c r="C192" s="150" t="s">
        <v>59</v>
      </c>
      <c r="D192" s="95" t="s">
        <v>431</v>
      </c>
      <c r="E192" s="135" t="s">
        <v>296</v>
      </c>
      <c r="F192" s="153"/>
      <c r="G192" s="153"/>
      <c r="H192" s="142">
        <f t="shared" si="80"/>
        <v>40</v>
      </c>
      <c r="I192" s="142">
        <f t="shared" si="80"/>
        <v>23.1</v>
      </c>
      <c r="J192" s="143">
        <f t="shared" si="59"/>
        <v>57.75</v>
      </c>
    </row>
    <row r="193" spans="1:10" ht="25.5" x14ac:dyDescent="0.2">
      <c r="A193" s="157" t="s">
        <v>287</v>
      </c>
      <c r="B193" s="141"/>
      <c r="C193" s="150" t="s">
        <v>59</v>
      </c>
      <c r="D193" s="95" t="s">
        <v>431</v>
      </c>
      <c r="E193" s="147" t="s">
        <v>685</v>
      </c>
      <c r="F193" s="151"/>
      <c r="G193" s="151"/>
      <c r="H193" s="148">
        <f t="shared" si="80"/>
        <v>40</v>
      </c>
      <c r="I193" s="148">
        <f t="shared" si="80"/>
        <v>23.1</v>
      </c>
      <c r="J193" s="143">
        <f t="shared" si="59"/>
        <v>57.75</v>
      </c>
    </row>
    <row r="194" spans="1:10" x14ac:dyDescent="0.2">
      <c r="A194" s="149" t="s">
        <v>68</v>
      </c>
      <c r="B194" s="141"/>
      <c r="C194" s="150" t="s">
        <v>59</v>
      </c>
      <c r="D194" s="95" t="s">
        <v>431</v>
      </c>
      <c r="E194" s="147" t="s">
        <v>685</v>
      </c>
      <c r="F194" s="151">
        <v>200</v>
      </c>
      <c r="G194" s="151"/>
      <c r="H194" s="148">
        <f t="shared" si="80"/>
        <v>40</v>
      </c>
      <c r="I194" s="148">
        <f t="shared" si="80"/>
        <v>23.1</v>
      </c>
      <c r="J194" s="143">
        <f t="shared" ref="J194:J257" si="81">I194/H194*100</f>
        <v>57.75</v>
      </c>
    </row>
    <row r="195" spans="1:10" ht="25.5" x14ac:dyDescent="0.2">
      <c r="A195" s="149" t="s">
        <v>70</v>
      </c>
      <c r="B195" s="141"/>
      <c r="C195" s="150" t="s">
        <v>59</v>
      </c>
      <c r="D195" s="95" t="s">
        <v>431</v>
      </c>
      <c r="E195" s="147" t="s">
        <v>685</v>
      </c>
      <c r="F195" s="151">
        <v>240</v>
      </c>
      <c r="G195" s="151">
        <v>900100</v>
      </c>
      <c r="H195" s="148">
        <v>40</v>
      </c>
      <c r="I195" s="148">
        <v>23.1</v>
      </c>
      <c r="J195" s="143">
        <f t="shared" si="81"/>
        <v>57.75</v>
      </c>
    </row>
    <row r="196" spans="1:10" x14ac:dyDescent="0.2">
      <c r="A196" s="152" t="s">
        <v>108</v>
      </c>
      <c r="B196" s="141"/>
      <c r="C196" s="150" t="s">
        <v>59</v>
      </c>
      <c r="D196" s="95" t="s">
        <v>431</v>
      </c>
      <c r="E196" s="135" t="s">
        <v>463</v>
      </c>
      <c r="F196" s="153"/>
      <c r="G196" s="153"/>
      <c r="H196" s="142">
        <f>H197</f>
        <v>21397.5</v>
      </c>
      <c r="I196" s="142">
        <f t="shared" ref="I196:I199" si="82">I197</f>
        <v>14719</v>
      </c>
      <c r="J196" s="143">
        <f t="shared" si="81"/>
        <v>68.788409860965061</v>
      </c>
    </row>
    <row r="197" spans="1:10" ht="25.5" x14ac:dyDescent="0.2">
      <c r="A197" s="152" t="s">
        <v>347</v>
      </c>
      <c r="B197" s="141"/>
      <c r="C197" s="150" t="s">
        <v>59</v>
      </c>
      <c r="D197" s="95" t="s">
        <v>431</v>
      </c>
      <c r="E197" s="135" t="s">
        <v>464</v>
      </c>
      <c r="F197" s="153"/>
      <c r="G197" s="153"/>
      <c r="H197" s="142">
        <f>H198</f>
        <v>21397.5</v>
      </c>
      <c r="I197" s="142">
        <f t="shared" si="82"/>
        <v>14719</v>
      </c>
      <c r="J197" s="143">
        <f t="shared" si="81"/>
        <v>68.788409860965061</v>
      </c>
    </row>
    <row r="198" spans="1:10" x14ac:dyDescent="0.2">
      <c r="A198" s="149" t="s">
        <v>466</v>
      </c>
      <c r="B198" s="141"/>
      <c r="C198" s="150" t="s">
        <v>59</v>
      </c>
      <c r="D198" s="95" t="s">
        <v>431</v>
      </c>
      <c r="E198" s="147" t="s">
        <v>465</v>
      </c>
      <c r="F198" s="151"/>
      <c r="G198" s="151"/>
      <c r="H198" s="148">
        <f>H199+H201</f>
        <v>21397.5</v>
      </c>
      <c r="I198" s="148">
        <f t="shared" ref="I198" si="83">I199+I201</f>
        <v>14719</v>
      </c>
      <c r="J198" s="143">
        <f t="shared" si="81"/>
        <v>68.788409860965061</v>
      </c>
    </row>
    <row r="199" spans="1:10" ht="38.25" x14ac:dyDescent="0.2">
      <c r="A199" s="149" t="s">
        <v>63</v>
      </c>
      <c r="B199" s="141"/>
      <c r="C199" s="150" t="s">
        <v>59</v>
      </c>
      <c r="D199" s="95" t="s">
        <v>431</v>
      </c>
      <c r="E199" s="147" t="s">
        <v>465</v>
      </c>
      <c r="F199" s="151" t="s">
        <v>64</v>
      </c>
      <c r="G199" s="151"/>
      <c r="H199" s="148">
        <f>H200</f>
        <v>21301.9</v>
      </c>
      <c r="I199" s="148">
        <f t="shared" si="82"/>
        <v>14641.9</v>
      </c>
      <c r="J199" s="143">
        <f t="shared" si="81"/>
        <v>68.735183246564858</v>
      </c>
    </row>
    <row r="200" spans="1:10" x14ac:dyDescent="0.2">
      <c r="A200" s="149" t="s">
        <v>77</v>
      </c>
      <c r="B200" s="141"/>
      <c r="C200" s="150" t="s">
        <v>59</v>
      </c>
      <c r="D200" s="95" t="s">
        <v>431</v>
      </c>
      <c r="E200" s="147" t="s">
        <v>465</v>
      </c>
      <c r="F200" s="151" t="s">
        <v>78</v>
      </c>
      <c r="G200" s="151">
        <v>900100</v>
      </c>
      <c r="H200" s="148">
        <v>21301.9</v>
      </c>
      <c r="I200" s="148">
        <v>14641.9</v>
      </c>
      <c r="J200" s="143">
        <f t="shared" si="81"/>
        <v>68.735183246564858</v>
      </c>
    </row>
    <row r="201" spans="1:10" x14ac:dyDescent="0.2">
      <c r="A201" s="149" t="s">
        <v>72</v>
      </c>
      <c r="B201" s="141"/>
      <c r="C201" s="150" t="s">
        <v>59</v>
      </c>
      <c r="D201" s="95" t="s">
        <v>431</v>
      </c>
      <c r="E201" s="147" t="s">
        <v>465</v>
      </c>
      <c r="F201" s="151" t="s">
        <v>73</v>
      </c>
      <c r="G201" s="151"/>
      <c r="H201" s="148">
        <f>H202</f>
        <v>95.6</v>
      </c>
      <c r="I201" s="148">
        <f t="shared" ref="I201" si="84">I202</f>
        <v>77.099999999999994</v>
      </c>
      <c r="J201" s="143">
        <f t="shared" si="81"/>
        <v>80.648535564853546</v>
      </c>
    </row>
    <row r="202" spans="1:10" x14ac:dyDescent="0.2">
      <c r="A202" s="149" t="s">
        <v>74</v>
      </c>
      <c r="B202" s="141"/>
      <c r="C202" s="150" t="s">
        <v>59</v>
      </c>
      <c r="D202" s="95" t="s">
        <v>431</v>
      </c>
      <c r="E202" s="147" t="s">
        <v>465</v>
      </c>
      <c r="F202" s="151" t="s">
        <v>75</v>
      </c>
      <c r="G202" s="151">
        <v>900100</v>
      </c>
      <c r="H202" s="148">
        <v>95.6</v>
      </c>
      <c r="I202" s="148">
        <v>77.099999999999994</v>
      </c>
      <c r="J202" s="143">
        <f t="shared" si="81"/>
        <v>80.648535564853546</v>
      </c>
    </row>
    <row r="203" spans="1:10" ht="25.5" x14ac:dyDescent="0.2">
      <c r="A203" s="110" t="s">
        <v>85</v>
      </c>
      <c r="B203" s="101"/>
      <c r="C203" s="138" t="s">
        <v>59</v>
      </c>
      <c r="D203" s="79" t="s">
        <v>300</v>
      </c>
      <c r="E203" s="147"/>
      <c r="F203" s="151"/>
      <c r="G203" s="151"/>
      <c r="H203" s="142">
        <f>H204</f>
        <v>27969</v>
      </c>
      <c r="I203" s="142">
        <f t="shared" ref="I203:I204" si="85">I204</f>
        <v>16201.8</v>
      </c>
      <c r="J203" s="143">
        <f t="shared" si="81"/>
        <v>57.927705674139219</v>
      </c>
    </row>
    <row r="204" spans="1:10" ht="25.5" x14ac:dyDescent="0.2">
      <c r="A204" s="145" t="s">
        <v>538</v>
      </c>
      <c r="B204" s="141"/>
      <c r="C204" s="138" t="s">
        <v>59</v>
      </c>
      <c r="D204" s="79" t="s">
        <v>300</v>
      </c>
      <c r="E204" s="135" t="s">
        <v>172</v>
      </c>
      <c r="F204" s="151"/>
      <c r="G204" s="151"/>
      <c r="H204" s="142">
        <f>H205</f>
        <v>27969</v>
      </c>
      <c r="I204" s="142">
        <f t="shared" si="85"/>
        <v>16201.8</v>
      </c>
      <c r="J204" s="143">
        <f t="shared" si="81"/>
        <v>57.927705674139219</v>
      </c>
    </row>
    <row r="205" spans="1:10" x14ac:dyDescent="0.2">
      <c r="A205" s="145" t="s">
        <v>539</v>
      </c>
      <c r="B205" s="141"/>
      <c r="C205" s="138" t="s">
        <v>59</v>
      </c>
      <c r="D205" s="79" t="s">
        <v>300</v>
      </c>
      <c r="E205" s="135" t="s">
        <v>173</v>
      </c>
      <c r="F205" s="153"/>
      <c r="G205" s="153"/>
      <c r="H205" s="142">
        <f>H206+H216+H220+H224</f>
        <v>27969</v>
      </c>
      <c r="I205" s="142">
        <f>I206+I216+I220+I224</f>
        <v>16201.8</v>
      </c>
      <c r="J205" s="143">
        <f t="shared" si="81"/>
        <v>57.927705674139219</v>
      </c>
    </row>
    <row r="206" spans="1:10" ht="38.25" x14ac:dyDescent="0.2">
      <c r="A206" s="178" t="s">
        <v>689</v>
      </c>
      <c r="B206" s="98"/>
      <c r="C206" s="138" t="s">
        <v>59</v>
      </c>
      <c r="D206" s="79" t="s">
        <v>300</v>
      </c>
      <c r="E206" s="135" t="s">
        <v>176</v>
      </c>
      <c r="F206" s="153"/>
      <c r="G206" s="153"/>
      <c r="H206" s="142">
        <f>H210+H207+H213</f>
        <v>375</v>
      </c>
      <c r="I206" s="142">
        <f t="shared" ref="I206" si="86">I210+I207+I213</f>
        <v>281.3</v>
      </c>
      <c r="J206" s="143">
        <f t="shared" si="81"/>
        <v>75.013333333333335</v>
      </c>
    </row>
    <row r="207" spans="1:10" ht="38.25" x14ac:dyDescent="0.2">
      <c r="A207" s="178" t="s">
        <v>691</v>
      </c>
      <c r="B207" s="99"/>
      <c r="C207" s="150" t="s">
        <v>59</v>
      </c>
      <c r="D207" s="95" t="s">
        <v>300</v>
      </c>
      <c r="E207" s="147" t="s">
        <v>758</v>
      </c>
      <c r="F207" s="153"/>
      <c r="G207" s="153"/>
      <c r="H207" s="148">
        <f>H208</f>
        <v>35</v>
      </c>
      <c r="I207" s="148">
        <f t="shared" ref="I207:I208" si="87">I208</f>
        <v>0</v>
      </c>
      <c r="J207" s="143">
        <f t="shared" si="81"/>
        <v>0</v>
      </c>
    </row>
    <row r="208" spans="1:10" x14ac:dyDescent="0.2">
      <c r="A208" s="149" t="s">
        <v>68</v>
      </c>
      <c r="B208" s="100"/>
      <c r="C208" s="150" t="s">
        <v>59</v>
      </c>
      <c r="D208" s="95" t="s">
        <v>300</v>
      </c>
      <c r="E208" s="147" t="s">
        <v>758</v>
      </c>
      <c r="F208" s="151">
        <v>200</v>
      </c>
      <c r="G208" s="151"/>
      <c r="H208" s="148">
        <f>H209</f>
        <v>35</v>
      </c>
      <c r="I208" s="148">
        <f t="shared" si="87"/>
        <v>0</v>
      </c>
      <c r="J208" s="143">
        <f t="shared" si="81"/>
        <v>0</v>
      </c>
    </row>
    <row r="209" spans="1:10" ht="25.5" x14ac:dyDescent="0.2">
      <c r="A209" s="149" t="s">
        <v>70</v>
      </c>
      <c r="B209" s="141"/>
      <c r="C209" s="150" t="s">
        <v>59</v>
      </c>
      <c r="D209" s="95" t="s">
        <v>300</v>
      </c>
      <c r="E209" s="147" t="s">
        <v>758</v>
      </c>
      <c r="F209" s="151">
        <v>240</v>
      </c>
      <c r="G209" s="151">
        <v>900100</v>
      </c>
      <c r="H209" s="148">
        <v>35</v>
      </c>
      <c r="I209" s="148">
        <v>0</v>
      </c>
      <c r="J209" s="143">
        <f t="shared" si="81"/>
        <v>0</v>
      </c>
    </row>
    <row r="210" spans="1:10" ht="25.5" x14ac:dyDescent="0.2">
      <c r="A210" s="179" t="s">
        <v>402</v>
      </c>
      <c r="B210" s="141"/>
      <c r="C210" s="150" t="s">
        <v>59</v>
      </c>
      <c r="D210" s="95" t="s">
        <v>300</v>
      </c>
      <c r="E210" s="147" t="s">
        <v>403</v>
      </c>
      <c r="F210" s="151"/>
      <c r="G210" s="151"/>
      <c r="H210" s="148">
        <f t="shared" ref="H210:I211" si="88">H211</f>
        <v>10</v>
      </c>
      <c r="I210" s="148">
        <f t="shared" si="88"/>
        <v>5.8</v>
      </c>
      <c r="J210" s="143">
        <f t="shared" si="81"/>
        <v>57.999999999999993</v>
      </c>
    </row>
    <row r="211" spans="1:10" x14ac:dyDescent="0.2">
      <c r="A211" s="149" t="s">
        <v>68</v>
      </c>
      <c r="B211" s="141"/>
      <c r="C211" s="150" t="s">
        <v>59</v>
      </c>
      <c r="D211" s="95" t="s">
        <v>300</v>
      </c>
      <c r="E211" s="147" t="s">
        <v>403</v>
      </c>
      <c r="F211" s="151">
        <v>200</v>
      </c>
      <c r="G211" s="151"/>
      <c r="H211" s="148">
        <f t="shared" si="88"/>
        <v>10</v>
      </c>
      <c r="I211" s="148">
        <f t="shared" si="88"/>
        <v>5.8</v>
      </c>
      <c r="J211" s="143">
        <f t="shared" si="81"/>
        <v>57.999999999999993</v>
      </c>
    </row>
    <row r="212" spans="1:10" ht="25.5" x14ac:dyDescent="0.2">
      <c r="A212" s="149" t="s">
        <v>70</v>
      </c>
      <c r="B212" s="141"/>
      <c r="C212" s="150" t="s">
        <v>59</v>
      </c>
      <c r="D212" s="95" t="s">
        <v>300</v>
      </c>
      <c r="E212" s="147" t="s">
        <v>403</v>
      </c>
      <c r="F212" s="151">
        <v>240</v>
      </c>
      <c r="G212" s="151">
        <v>900100</v>
      </c>
      <c r="H212" s="148">
        <v>10</v>
      </c>
      <c r="I212" s="148">
        <v>5.8</v>
      </c>
      <c r="J212" s="143">
        <f t="shared" si="81"/>
        <v>57.999999999999993</v>
      </c>
    </row>
    <row r="213" spans="1:10" ht="63.75" x14ac:dyDescent="0.2">
      <c r="A213" s="149" t="s">
        <v>815</v>
      </c>
      <c r="B213" s="141"/>
      <c r="C213" s="150" t="s">
        <v>59</v>
      </c>
      <c r="D213" s="95" t="s">
        <v>300</v>
      </c>
      <c r="E213" s="147" t="s">
        <v>759</v>
      </c>
      <c r="F213" s="151"/>
      <c r="G213" s="151"/>
      <c r="H213" s="148">
        <f>H214</f>
        <v>330</v>
      </c>
      <c r="I213" s="148">
        <f t="shared" ref="I213:I214" si="89">I214</f>
        <v>275.5</v>
      </c>
      <c r="J213" s="143">
        <f t="shared" si="81"/>
        <v>83.484848484848484</v>
      </c>
    </row>
    <row r="214" spans="1:10" x14ac:dyDescent="0.2">
      <c r="A214" s="149" t="s">
        <v>68</v>
      </c>
      <c r="B214" s="141"/>
      <c r="C214" s="150" t="s">
        <v>59</v>
      </c>
      <c r="D214" s="95" t="s">
        <v>300</v>
      </c>
      <c r="E214" s="147" t="s">
        <v>759</v>
      </c>
      <c r="F214" s="151">
        <v>200</v>
      </c>
      <c r="G214" s="151"/>
      <c r="H214" s="148">
        <f>H215</f>
        <v>330</v>
      </c>
      <c r="I214" s="148">
        <f t="shared" si="89"/>
        <v>275.5</v>
      </c>
      <c r="J214" s="143">
        <f t="shared" si="81"/>
        <v>83.484848484848484</v>
      </c>
    </row>
    <row r="215" spans="1:10" ht="25.5" x14ac:dyDescent="0.2">
      <c r="A215" s="149" t="s">
        <v>70</v>
      </c>
      <c r="B215" s="141"/>
      <c r="C215" s="150" t="s">
        <v>59</v>
      </c>
      <c r="D215" s="95" t="s">
        <v>300</v>
      </c>
      <c r="E215" s="147" t="s">
        <v>759</v>
      </c>
      <c r="F215" s="151">
        <v>240</v>
      </c>
      <c r="G215" s="151">
        <v>900100</v>
      </c>
      <c r="H215" s="148">
        <v>330</v>
      </c>
      <c r="I215" s="148">
        <v>275.5</v>
      </c>
      <c r="J215" s="143">
        <f t="shared" si="81"/>
        <v>83.484848484848484</v>
      </c>
    </row>
    <row r="216" spans="1:10" ht="25.5" x14ac:dyDescent="0.2">
      <c r="A216" s="178" t="s">
        <v>690</v>
      </c>
      <c r="B216" s="141"/>
      <c r="C216" s="138" t="s">
        <v>59</v>
      </c>
      <c r="D216" s="79" t="s">
        <v>300</v>
      </c>
      <c r="E216" s="135" t="s">
        <v>297</v>
      </c>
      <c r="F216" s="153"/>
      <c r="G216" s="153"/>
      <c r="H216" s="142">
        <f t="shared" ref="H216:I218" si="90">H217</f>
        <v>100</v>
      </c>
      <c r="I216" s="142">
        <f t="shared" si="90"/>
        <v>0</v>
      </c>
      <c r="J216" s="143">
        <f t="shared" si="81"/>
        <v>0</v>
      </c>
    </row>
    <row r="217" spans="1:10" ht="25.5" x14ac:dyDescent="0.2">
      <c r="A217" s="157" t="s">
        <v>404</v>
      </c>
      <c r="B217" s="141"/>
      <c r="C217" s="150" t="s">
        <v>59</v>
      </c>
      <c r="D217" s="95" t="s">
        <v>300</v>
      </c>
      <c r="E217" s="147" t="s">
        <v>405</v>
      </c>
      <c r="F217" s="151"/>
      <c r="G217" s="151"/>
      <c r="H217" s="148">
        <f t="shared" si="90"/>
        <v>100</v>
      </c>
      <c r="I217" s="148">
        <f t="shared" si="90"/>
        <v>0</v>
      </c>
      <c r="J217" s="143">
        <f t="shared" si="81"/>
        <v>0</v>
      </c>
    </row>
    <row r="218" spans="1:10" x14ac:dyDescent="0.2">
      <c r="A218" s="149" t="s">
        <v>68</v>
      </c>
      <c r="B218" s="141"/>
      <c r="C218" s="150" t="s">
        <v>59</v>
      </c>
      <c r="D218" s="95" t="s">
        <v>300</v>
      </c>
      <c r="E218" s="147" t="s">
        <v>405</v>
      </c>
      <c r="F218" s="151">
        <v>200</v>
      </c>
      <c r="G218" s="151"/>
      <c r="H218" s="148">
        <f t="shared" si="90"/>
        <v>100</v>
      </c>
      <c r="I218" s="148">
        <f t="shared" si="90"/>
        <v>0</v>
      </c>
      <c r="J218" s="143">
        <f t="shared" si="81"/>
        <v>0</v>
      </c>
    </row>
    <row r="219" spans="1:10" ht="25.5" x14ac:dyDescent="0.2">
      <c r="A219" s="149" t="s">
        <v>70</v>
      </c>
      <c r="B219" s="98"/>
      <c r="C219" s="150" t="s">
        <v>59</v>
      </c>
      <c r="D219" s="95" t="s">
        <v>300</v>
      </c>
      <c r="E219" s="147" t="s">
        <v>405</v>
      </c>
      <c r="F219" s="151">
        <v>240</v>
      </c>
      <c r="G219" s="151">
        <v>900100</v>
      </c>
      <c r="H219" s="148">
        <v>100</v>
      </c>
      <c r="I219" s="148">
        <v>0</v>
      </c>
      <c r="J219" s="143">
        <f t="shared" si="81"/>
        <v>0</v>
      </c>
    </row>
    <row r="220" spans="1:10" ht="38.25" x14ac:dyDescent="0.2">
      <c r="A220" s="178" t="s">
        <v>540</v>
      </c>
      <c r="B220" s="141"/>
      <c r="C220" s="138" t="s">
        <v>59</v>
      </c>
      <c r="D220" s="79" t="s">
        <v>300</v>
      </c>
      <c r="E220" s="135" t="s">
        <v>179</v>
      </c>
      <c r="F220" s="153"/>
      <c r="G220" s="153"/>
      <c r="H220" s="142">
        <f t="shared" ref="H220:I222" si="91">H221</f>
        <v>27479</v>
      </c>
      <c r="I220" s="142">
        <f t="shared" si="91"/>
        <v>15911.8</v>
      </c>
      <c r="J220" s="143">
        <f t="shared" si="81"/>
        <v>57.905309509079657</v>
      </c>
    </row>
    <row r="221" spans="1:10" x14ac:dyDescent="0.2">
      <c r="A221" s="179" t="s">
        <v>206</v>
      </c>
      <c r="B221" s="141"/>
      <c r="C221" s="150" t="s">
        <v>59</v>
      </c>
      <c r="D221" s="95" t="s">
        <v>300</v>
      </c>
      <c r="E221" s="147" t="s">
        <v>210</v>
      </c>
      <c r="F221" s="151"/>
      <c r="G221" s="151"/>
      <c r="H221" s="148">
        <f>H222</f>
        <v>27479</v>
      </c>
      <c r="I221" s="148">
        <f t="shared" si="91"/>
        <v>15911.8</v>
      </c>
      <c r="J221" s="143">
        <f t="shared" si="81"/>
        <v>57.905309509079657</v>
      </c>
    </row>
    <row r="222" spans="1:10" x14ac:dyDescent="0.2">
      <c r="A222" s="149" t="s">
        <v>68</v>
      </c>
      <c r="B222" s="141"/>
      <c r="C222" s="150" t="s">
        <v>59</v>
      </c>
      <c r="D222" s="95" t="s">
        <v>300</v>
      </c>
      <c r="E222" s="147" t="s">
        <v>210</v>
      </c>
      <c r="F222" s="151">
        <v>200</v>
      </c>
      <c r="G222" s="151"/>
      <c r="H222" s="148">
        <f t="shared" si="91"/>
        <v>27479</v>
      </c>
      <c r="I222" s="148">
        <f t="shared" si="91"/>
        <v>15911.8</v>
      </c>
      <c r="J222" s="143">
        <f t="shared" si="81"/>
        <v>57.905309509079657</v>
      </c>
    </row>
    <row r="223" spans="1:10" ht="25.5" x14ac:dyDescent="0.2">
      <c r="A223" s="149" t="s">
        <v>70</v>
      </c>
      <c r="B223" s="141"/>
      <c r="C223" s="150" t="s">
        <v>59</v>
      </c>
      <c r="D223" s="95" t="s">
        <v>300</v>
      </c>
      <c r="E223" s="147" t="s">
        <v>210</v>
      </c>
      <c r="F223" s="151">
        <v>240</v>
      </c>
      <c r="G223" s="151">
        <v>900100</v>
      </c>
      <c r="H223" s="148">
        <v>27479</v>
      </c>
      <c r="I223" s="148">
        <v>15911.8</v>
      </c>
      <c r="J223" s="143">
        <f t="shared" si="81"/>
        <v>57.905309509079657</v>
      </c>
    </row>
    <row r="224" spans="1:10" ht="63.75" x14ac:dyDescent="0.2">
      <c r="A224" s="178" t="s">
        <v>692</v>
      </c>
      <c r="B224" s="141"/>
      <c r="C224" s="138" t="s">
        <v>59</v>
      </c>
      <c r="D224" s="79" t="s">
        <v>300</v>
      </c>
      <c r="E224" s="135" t="s">
        <v>298</v>
      </c>
      <c r="F224" s="153"/>
      <c r="G224" s="153"/>
      <c r="H224" s="142">
        <f t="shared" ref="H224:I226" si="92">H225</f>
        <v>15</v>
      </c>
      <c r="I224" s="142">
        <f t="shared" si="92"/>
        <v>8.6999999999999993</v>
      </c>
      <c r="J224" s="143">
        <f t="shared" si="81"/>
        <v>57.999999999999993</v>
      </c>
    </row>
    <row r="225" spans="1:10" ht="51" x14ac:dyDescent="0.2">
      <c r="A225" s="157" t="s">
        <v>693</v>
      </c>
      <c r="B225" s="141"/>
      <c r="C225" s="150" t="s">
        <v>59</v>
      </c>
      <c r="D225" s="95" t="s">
        <v>300</v>
      </c>
      <c r="E225" s="147" t="s">
        <v>299</v>
      </c>
      <c r="F225" s="151"/>
      <c r="G225" s="151"/>
      <c r="H225" s="148">
        <f t="shared" si="92"/>
        <v>15</v>
      </c>
      <c r="I225" s="148">
        <f t="shared" si="92"/>
        <v>8.6999999999999993</v>
      </c>
      <c r="J225" s="143">
        <f t="shared" si="81"/>
        <v>57.999999999999993</v>
      </c>
    </row>
    <row r="226" spans="1:10" x14ac:dyDescent="0.2">
      <c r="A226" s="149" t="s">
        <v>68</v>
      </c>
      <c r="B226" s="141"/>
      <c r="C226" s="150" t="s">
        <v>59</v>
      </c>
      <c r="D226" s="95" t="s">
        <v>300</v>
      </c>
      <c r="E226" s="147" t="s">
        <v>299</v>
      </c>
      <c r="F226" s="151">
        <v>200</v>
      </c>
      <c r="G226" s="151"/>
      <c r="H226" s="148">
        <f t="shared" si="92"/>
        <v>15</v>
      </c>
      <c r="I226" s="148">
        <f t="shared" si="92"/>
        <v>8.6999999999999993</v>
      </c>
      <c r="J226" s="143">
        <f t="shared" si="81"/>
        <v>57.999999999999993</v>
      </c>
    </row>
    <row r="227" spans="1:10" ht="25.5" x14ac:dyDescent="0.2">
      <c r="A227" s="149" t="s">
        <v>70</v>
      </c>
      <c r="B227" s="141"/>
      <c r="C227" s="150" t="s">
        <v>59</v>
      </c>
      <c r="D227" s="95" t="s">
        <v>300</v>
      </c>
      <c r="E227" s="147" t="s">
        <v>299</v>
      </c>
      <c r="F227" s="151">
        <v>240</v>
      </c>
      <c r="G227" s="151">
        <v>900100</v>
      </c>
      <c r="H227" s="148">
        <v>15</v>
      </c>
      <c r="I227" s="148">
        <v>8.6999999999999993</v>
      </c>
      <c r="J227" s="143">
        <f t="shared" si="81"/>
        <v>57.999999999999993</v>
      </c>
    </row>
    <row r="228" spans="1:10" x14ac:dyDescent="0.2">
      <c r="A228" s="152" t="s">
        <v>86</v>
      </c>
      <c r="B228" s="134"/>
      <c r="C228" s="138" t="s">
        <v>59</v>
      </c>
      <c r="D228" s="79" t="s">
        <v>373</v>
      </c>
      <c r="E228" s="135"/>
      <c r="F228" s="153"/>
      <c r="G228" s="153"/>
      <c r="H228" s="142">
        <f>H229+H261+H269+H319+H349+H236+H254</f>
        <v>378382.60000000009</v>
      </c>
      <c r="I228" s="142">
        <f>I229+I261+I269+I319+I349+I236+I254</f>
        <v>154825.60000000001</v>
      </c>
      <c r="J228" s="143">
        <f t="shared" si="81"/>
        <v>40.917737760668686</v>
      </c>
    </row>
    <row r="229" spans="1:10" x14ac:dyDescent="0.2">
      <c r="A229" s="112" t="s">
        <v>87</v>
      </c>
      <c r="B229" s="141"/>
      <c r="C229" s="138" t="s">
        <v>59</v>
      </c>
      <c r="D229" s="79" t="s">
        <v>302</v>
      </c>
      <c r="E229" s="147"/>
      <c r="F229" s="150"/>
      <c r="G229" s="150"/>
      <c r="H229" s="142">
        <f>H230</f>
        <v>4230</v>
      </c>
      <c r="I229" s="142">
        <f t="shared" ref="I229:I233" si="93">I230</f>
        <v>1192.4000000000001</v>
      </c>
      <c r="J229" s="143">
        <f t="shared" si="81"/>
        <v>28.189125295508276</v>
      </c>
    </row>
    <row r="230" spans="1:10" x14ac:dyDescent="0.2">
      <c r="A230" s="156" t="s">
        <v>301</v>
      </c>
      <c r="B230" s="141"/>
      <c r="C230" s="138" t="s">
        <v>59</v>
      </c>
      <c r="D230" s="79" t="s">
        <v>302</v>
      </c>
      <c r="E230" s="135" t="s">
        <v>170</v>
      </c>
      <c r="F230" s="150"/>
      <c r="G230" s="150"/>
      <c r="H230" s="142">
        <f>H231</f>
        <v>4230</v>
      </c>
      <c r="I230" s="142">
        <f t="shared" si="93"/>
        <v>1192.4000000000001</v>
      </c>
      <c r="J230" s="143">
        <f t="shared" si="81"/>
        <v>28.189125295508276</v>
      </c>
    </row>
    <row r="231" spans="1:10" ht="25.5" x14ac:dyDescent="0.2">
      <c r="A231" s="156" t="s">
        <v>696</v>
      </c>
      <c r="B231" s="141"/>
      <c r="C231" s="138" t="s">
        <v>59</v>
      </c>
      <c r="D231" s="79" t="s">
        <v>302</v>
      </c>
      <c r="E231" s="135" t="s">
        <v>175</v>
      </c>
      <c r="F231" s="153"/>
      <c r="G231" s="153"/>
      <c r="H231" s="142">
        <f>H232</f>
        <v>4230</v>
      </c>
      <c r="I231" s="142">
        <f t="shared" si="93"/>
        <v>1192.4000000000001</v>
      </c>
      <c r="J231" s="143">
        <f t="shared" si="81"/>
        <v>28.189125295508276</v>
      </c>
    </row>
    <row r="232" spans="1:10" ht="25.5" x14ac:dyDescent="0.2">
      <c r="A232" s="156" t="s">
        <v>697</v>
      </c>
      <c r="B232" s="141"/>
      <c r="C232" s="150" t="s">
        <v>59</v>
      </c>
      <c r="D232" s="95" t="s">
        <v>302</v>
      </c>
      <c r="E232" s="147" t="s">
        <v>303</v>
      </c>
      <c r="F232" s="151"/>
      <c r="G232" s="151"/>
      <c r="H232" s="142">
        <f>H233</f>
        <v>4230</v>
      </c>
      <c r="I232" s="142">
        <f t="shared" si="93"/>
        <v>1192.4000000000001</v>
      </c>
      <c r="J232" s="143">
        <f t="shared" si="81"/>
        <v>28.189125295508276</v>
      </c>
    </row>
    <row r="233" spans="1:10" ht="38.25" x14ac:dyDescent="0.2">
      <c r="A233" s="156" t="s">
        <v>695</v>
      </c>
      <c r="B233" s="141"/>
      <c r="C233" s="150" t="s">
        <v>59</v>
      </c>
      <c r="D233" s="95" t="s">
        <v>302</v>
      </c>
      <c r="E233" s="147" t="s">
        <v>304</v>
      </c>
      <c r="F233" s="90"/>
      <c r="G233" s="90"/>
      <c r="H233" s="142">
        <f>H234</f>
        <v>4230</v>
      </c>
      <c r="I233" s="142">
        <f t="shared" si="93"/>
        <v>1192.4000000000001</v>
      </c>
      <c r="J233" s="143">
        <f t="shared" si="81"/>
        <v>28.189125295508276</v>
      </c>
    </row>
    <row r="234" spans="1:10" x14ac:dyDescent="0.2">
      <c r="A234" s="149" t="s">
        <v>68</v>
      </c>
      <c r="B234" s="141"/>
      <c r="C234" s="150" t="s">
        <v>59</v>
      </c>
      <c r="D234" s="95" t="s">
        <v>302</v>
      </c>
      <c r="E234" s="147" t="s">
        <v>304</v>
      </c>
      <c r="F234" s="151" t="s">
        <v>69</v>
      </c>
      <c r="G234" s="151"/>
      <c r="H234" s="148">
        <f t="shared" ref="H234" si="94">H235</f>
        <v>4230</v>
      </c>
      <c r="I234" s="148">
        <f t="shared" ref="I234" si="95">I235</f>
        <v>1192.4000000000001</v>
      </c>
      <c r="J234" s="143">
        <f t="shared" si="81"/>
        <v>28.189125295508276</v>
      </c>
    </row>
    <row r="235" spans="1:10" ht="25.5" x14ac:dyDescent="0.2">
      <c r="A235" s="180" t="s">
        <v>70</v>
      </c>
      <c r="B235" s="141"/>
      <c r="C235" s="150" t="s">
        <v>59</v>
      </c>
      <c r="D235" s="95" t="s">
        <v>302</v>
      </c>
      <c r="E235" s="147" t="s">
        <v>304</v>
      </c>
      <c r="F235" s="151" t="s">
        <v>71</v>
      </c>
      <c r="G235" s="151">
        <v>900303</v>
      </c>
      <c r="H235" s="148">
        <v>4230</v>
      </c>
      <c r="I235" s="148">
        <v>1192.4000000000001</v>
      </c>
      <c r="J235" s="143">
        <f t="shared" si="81"/>
        <v>28.189125295508276</v>
      </c>
    </row>
    <row r="236" spans="1:10" x14ac:dyDescent="0.2">
      <c r="A236" s="110" t="s">
        <v>449</v>
      </c>
      <c r="B236" s="141"/>
      <c r="C236" s="138" t="s">
        <v>59</v>
      </c>
      <c r="D236" s="79" t="s">
        <v>448</v>
      </c>
      <c r="E236" s="135"/>
      <c r="F236" s="153"/>
      <c r="G236" s="153"/>
      <c r="H236" s="142">
        <f>H237</f>
        <v>56900.4</v>
      </c>
      <c r="I236" s="142">
        <f t="shared" ref="I236:I237" si="96">I237</f>
        <v>182</v>
      </c>
      <c r="J236" s="143">
        <f t="shared" si="81"/>
        <v>0.31985715390401476</v>
      </c>
    </row>
    <row r="237" spans="1:10" x14ac:dyDescent="0.2">
      <c r="A237" s="111" t="s">
        <v>450</v>
      </c>
      <c r="B237" s="141"/>
      <c r="C237" s="138" t="s">
        <v>59</v>
      </c>
      <c r="D237" s="79" t="s">
        <v>448</v>
      </c>
      <c r="E237" s="92" t="s">
        <v>153</v>
      </c>
      <c r="F237" s="153"/>
      <c r="G237" s="153"/>
      <c r="H237" s="142">
        <f>H238</f>
        <v>56900.4</v>
      </c>
      <c r="I237" s="142">
        <f t="shared" si="96"/>
        <v>182</v>
      </c>
      <c r="J237" s="143">
        <f t="shared" si="81"/>
        <v>0.31985715390401476</v>
      </c>
    </row>
    <row r="238" spans="1:10" x14ac:dyDescent="0.2">
      <c r="A238" s="156" t="s">
        <v>655</v>
      </c>
      <c r="B238" s="141"/>
      <c r="C238" s="138" t="s">
        <v>59</v>
      </c>
      <c r="D238" s="79" t="s">
        <v>448</v>
      </c>
      <c r="E238" s="135" t="s">
        <v>452</v>
      </c>
      <c r="F238" s="153"/>
      <c r="G238" s="153"/>
      <c r="H238" s="142">
        <f>H239+H250</f>
        <v>56900.4</v>
      </c>
      <c r="I238" s="142">
        <f>I239+I250</f>
        <v>182</v>
      </c>
      <c r="J238" s="143">
        <f t="shared" si="81"/>
        <v>0.31985715390401476</v>
      </c>
    </row>
    <row r="239" spans="1:10" ht="25.5" x14ac:dyDescent="0.2">
      <c r="A239" s="176" t="s">
        <v>451</v>
      </c>
      <c r="B239" s="141"/>
      <c r="C239" s="138" t="s">
        <v>59</v>
      </c>
      <c r="D239" s="79" t="s">
        <v>448</v>
      </c>
      <c r="E239" s="135" t="s">
        <v>453</v>
      </c>
      <c r="F239" s="153"/>
      <c r="G239" s="153"/>
      <c r="H239" s="142">
        <f>H244+H247+H240</f>
        <v>56718</v>
      </c>
      <c r="I239" s="142">
        <f t="shared" ref="I239" si="97">I244+I247+I240</f>
        <v>0</v>
      </c>
      <c r="J239" s="143">
        <f t="shared" si="81"/>
        <v>0</v>
      </c>
    </row>
    <row r="240" spans="1:10" ht="25.5" x14ac:dyDescent="0.2">
      <c r="A240" s="174" t="s">
        <v>857</v>
      </c>
      <c r="B240" s="141"/>
      <c r="C240" s="150" t="s">
        <v>59</v>
      </c>
      <c r="D240" s="95" t="s">
        <v>448</v>
      </c>
      <c r="E240" s="147" t="s">
        <v>856</v>
      </c>
      <c r="F240" s="151"/>
      <c r="G240" s="153"/>
      <c r="H240" s="148">
        <f>H241</f>
        <v>55572</v>
      </c>
      <c r="I240" s="148">
        <f t="shared" ref="I240" si="98">I241</f>
        <v>0</v>
      </c>
      <c r="J240" s="143">
        <f t="shared" si="81"/>
        <v>0</v>
      </c>
    </row>
    <row r="241" spans="1:10" x14ac:dyDescent="0.2">
      <c r="A241" s="197" t="s">
        <v>858</v>
      </c>
      <c r="B241" s="141"/>
      <c r="C241" s="150" t="s">
        <v>59</v>
      </c>
      <c r="D241" s="95" t="s">
        <v>448</v>
      </c>
      <c r="E241" s="147" t="s">
        <v>856</v>
      </c>
      <c r="F241" s="151" t="s">
        <v>69</v>
      </c>
      <c r="G241" s="153"/>
      <c r="H241" s="148">
        <f>H242+H243</f>
        <v>55572</v>
      </c>
      <c r="I241" s="148">
        <f t="shared" ref="I241" si="99">I242+I243</f>
        <v>0</v>
      </c>
      <c r="J241" s="143">
        <f t="shared" si="81"/>
        <v>0</v>
      </c>
    </row>
    <row r="242" spans="1:10" ht="25.5" x14ac:dyDescent="0.2">
      <c r="A242" s="180" t="s">
        <v>70</v>
      </c>
      <c r="B242" s="141"/>
      <c r="C242" s="150" t="s">
        <v>59</v>
      </c>
      <c r="D242" s="95" t="s">
        <v>448</v>
      </c>
      <c r="E242" s="147" t="s">
        <v>856</v>
      </c>
      <c r="F242" s="151" t="s">
        <v>71</v>
      </c>
      <c r="G242" s="151">
        <v>900302</v>
      </c>
      <c r="H242" s="148">
        <v>43902</v>
      </c>
      <c r="I242" s="148">
        <v>0</v>
      </c>
      <c r="J242" s="143">
        <f t="shared" si="81"/>
        <v>0</v>
      </c>
    </row>
    <row r="243" spans="1:10" ht="25.5" x14ac:dyDescent="0.2">
      <c r="A243" s="180" t="s">
        <v>70</v>
      </c>
      <c r="B243" s="141"/>
      <c r="C243" s="150" t="s">
        <v>59</v>
      </c>
      <c r="D243" s="95" t="s">
        <v>448</v>
      </c>
      <c r="E243" s="147" t="s">
        <v>856</v>
      </c>
      <c r="F243" s="151" t="s">
        <v>71</v>
      </c>
      <c r="G243" s="151">
        <v>900100</v>
      </c>
      <c r="H243" s="148">
        <v>11670</v>
      </c>
      <c r="I243" s="148">
        <v>0</v>
      </c>
      <c r="J243" s="143">
        <f t="shared" si="81"/>
        <v>0</v>
      </c>
    </row>
    <row r="244" spans="1:10" ht="38.25" x14ac:dyDescent="0.2">
      <c r="A244" s="174" t="s">
        <v>671</v>
      </c>
      <c r="B244" s="141"/>
      <c r="C244" s="150" t="s">
        <v>59</v>
      </c>
      <c r="D244" s="95" t="s">
        <v>448</v>
      </c>
      <c r="E244" s="147" t="s">
        <v>670</v>
      </c>
      <c r="F244" s="153"/>
      <c r="G244" s="153"/>
      <c r="H244" s="148">
        <f>H245</f>
        <v>546</v>
      </c>
      <c r="I244" s="148">
        <f t="shared" ref="I244:I245" si="100">I245</f>
        <v>0</v>
      </c>
      <c r="J244" s="143">
        <f t="shared" si="81"/>
        <v>0</v>
      </c>
    </row>
    <row r="245" spans="1:10" x14ac:dyDescent="0.2">
      <c r="A245" s="149" t="s">
        <v>68</v>
      </c>
      <c r="B245" s="141"/>
      <c r="C245" s="150" t="s">
        <v>59</v>
      </c>
      <c r="D245" s="95" t="s">
        <v>448</v>
      </c>
      <c r="E245" s="147" t="s">
        <v>670</v>
      </c>
      <c r="F245" s="151" t="s">
        <v>69</v>
      </c>
      <c r="G245" s="153"/>
      <c r="H245" s="148">
        <f>H246</f>
        <v>546</v>
      </c>
      <c r="I245" s="148">
        <f t="shared" si="100"/>
        <v>0</v>
      </c>
      <c r="J245" s="143">
        <f t="shared" si="81"/>
        <v>0</v>
      </c>
    </row>
    <row r="246" spans="1:10" ht="25.5" x14ac:dyDescent="0.2">
      <c r="A246" s="180" t="s">
        <v>70</v>
      </c>
      <c r="B246" s="141"/>
      <c r="C246" s="150" t="s">
        <v>59</v>
      </c>
      <c r="D246" s="95" t="s">
        <v>448</v>
      </c>
      <c r="E246" s="147" t="s">
        <v>670</v>
      </c>
      <c r="F246" s="151" t="s">
        <v>71</v>
      </c>
      <c r="G246" s="151">
        <v>900100</v>
      </c>
      <c r="H246" s="148">
        <v>546</v>
      </c>
      <c r="I246" s="148">
        <v>0</v>
      </c>
      <c r="J246" s="143">
        <f t="shared" si="81"/>
        <v>0</v>
      </c>
    </row>
    <row r="247" spans="1:10" ht="38.25" x14ac:dyDescent="0.2">
      <c r="A247" s="174" t="s">
        <v>762</v>
      </c>
      <c r="B247" s="141"/>
      <c r="C247" s="150" t="s">
        <v>59</v>
      </c>
      <c r="D247" s="95" t="s">
        <v>448</v>
      </c>
      <c r="E247" s="147" t="s">
        <v>761</v>
      </c>
      <c r="F247" s="151"/>
      <c r="G247" s="151"/>
      <c r="H247" s="148">
        <f>H248</f>
        <v>600</v>
      </c>
      <c r="I247" s="148">
        <f t="shared" ref="I247:I248" si="101">I248</f>
        <v>0</v>
      </c>
      <c r="J247" s="143">
        <f t="shared" si="81"/>
        <v>0</v>
      </c>
    </row>
    <row r="248" spans="1:10" ht="25.5" x14ac:dyDescent="0.2">
      <c r="A248" s="149" t="s">
        <v>79</v>
      </c>
      <c r="B248" s="141"/>
      <c r="C248" s="150" t="s">
        <v>59</v>
      </c>
      <c r="D248" s="95" t="s">
        <v>448</v>
      </c>
      <c r="E248" s="147" t="s">
        <v>761</v>
      </c>
      <c r="F248" s="151">
        <v>600</v>
      </c>
      <c r="G248" s="151"/>
      <c r="H248" s="148">
        <f>H249</f>
        <v>600</v>
      </c>
      <c r="I248" s="148">
        <f t="shared" si="101"/>
        <v>0</v>
      </c>
      <c r="J248" s="143">
        <f t="shared" si="81"/>
        <v>0</v>
      </c>
    </row>
    <row r="249" spans="1:10" x14ac:dyDescent="0.2">
      <c r="A249" s="149" t="s">
        <v>81</v>
      </c>
      <c r="B249" s="141"/>
      <c r="C249" s="150" t="s">
        <v>59</v>
      </c>
      <c r="D249" s="95" t="s">
        <v>448</v>
      </c>
      <c r="E249" s="147" t="s">
        <v>761</v>
      </c>
      <c r="F249" s="151">
        <v>610</v>
      </c>
      <c r="G249" s="151">
        <v>900100</v>
      </c>
      <c r="H249" s="148">
        <v>600</v>
      </c>
      <c r="I249" s="148">
        <v>0</v>
      </c>
      <c r="J249" s="143">
        <f t="shared" si="81"/>
        <v>0</v>
      </c>
    </row>
    <row r="250" spans="1:10" x14ac:dyDescent="0.2">
      <c r="A250" s="152" t="s">
        <v>656</v>
      </c>
      <c r="B250" s="141"/>
      <c r="C250" s="150" t="s">
        <v>59</v>
      </c>
      <c r="D250" s="79" t="s">
        <v>448</v>
      </c>
      <c r="E250" s="135" t="s">
        <v>657</v>
      </c>
      <c r="F250" s="153"/>
      <c r="G250" s="153"/>
      <c r="H250" s="142">
        <f>H251</f>
        <v>182.4</v>
      </c>
      <c r="I250" s="142">
        <f t="shared" ref="I250:I252" si="102">I251</f>
        <v>182</v>
      </c>
      <c r="J250" s="143">
        <f t="shared" si="81"/>
        <v>99.780701754385959</v>
      </c>
    </row>
    <row r="251" spans="1:10" ht="21" customHeight="1" x14ac:dyDescent="0.2">
      <c r="A251" s="149" t="s">
        <v>803</v>
      </c>
      <c r="B251" s="141"/>
      <c r="C251" s="150" t="s">
        <v>59</v>
      </c>
      <c r="D251" s="95" t="s">
        <v>448</v>
      </c>
      <c r="E251" s="147" t="s">
        <v>804</v>
      </c>
      <c r="F251" s="151"/>
      <c r="G251" s="151"/>
      <c r="H251" s="148">
        <f>H252</f>
        <v>182.4</v>
      </c>
      <c r="I251" s="148">
        <f t="shared" si="102"/>
        <v>182</v>
      </c>
      <c r="J251" s="143">
        <f t="shared" si="81"/>
        <v>99.780701754385959</v>
      </c>
    </row>
    <row r="252" spans="1:10" ht="25.5" x14ac:dyDescent="0.2">
      <c r="A252" s="149" t="s">
        <v>79</v>
      </c>
      <c r="B252" s="141"/>
      <c r="C252" s="150" t="s">
        <v>59</v>
      </c>
      <c r="D252" s="95" t="s">
        <v>448</v>
      </c>
      <c r="E252" s="147" t="s">
        <v>804</v>
      </c>
      <c r="F252" s="151">
        <v>600</v>
      </c>
      <c r="G252" s="151"/>
      <c r="H252" s="148">
        <f>H253</f>
        <v>182.4</v>
      </c>
      <c r="I252" s="148">
        <f t="shared" si="102"/>
        <v>182</v>
      </c>
      <c r="J252" s="143">
        <f t="shared" si="81"/>
        <v>99.780701754385959</v>
      </c>
    </row>
    <row r="253" spans="1:10" x14ac:dyDescent="0.2">
      <c r="A253" s="149" t="s">
        <v>81</v>
      </c>
      <c r="B253" s="141"/>
      <c r="C253" s="150" t="s">
        <v>59</v>
      </c>
      <c r="D253" s="95" t="s">
        <v>448</v>
      </c>
      <c r="E253" s="147" t="s">
        <v>804</v>
      </c>
      <c r="F253" s="151">
        <v>610</v>
      </c>
      <c r="G253" s="151">
        <v>900100</v>
      </c>
      <c r="H253" s="148">
        <v>182.4</v>
      </c>
      <c r="I253" s="148">
        <v>182</v>
      </c>
      <c r="J253" s="143">
        <f t="shared" si="81"/>
        <v>99.780701754385959</v>
      </c>
    </row>
    <row r="254" spans="1:10" x14ac:dyDescent="0.2">
      <c r="A254" s="152" t="s">
        <v>471</v>
      </c>
      <c r="B254" s="141"/>
      <c r="C254" s="138" t="s">
        <v>59</v>
      </c>
      <c r="D254" s="79" t="s">
        <v>468</v>
      </c>
      <c r="E254" s="135"/>
      <c r="F254" s="153"/>
      <c r="G254" s="153"/>
      <c r="H254" s="142">
        <f t="shared" ref="H254:H259" si="103">H255</f>
        <v>1375</v>
      </c>
      <c r="I254" s="142">
        <f t="shared" ref="I254:I256" si="104">I255</f>
        <v>771.1</v>
      </c>
      <c r="J254" s="143">
        <f t="shared" si="81"/>
        <v>56.08</v>
      </c>
    </row>
    <row r="255" spans="1:10" x14ac:dyDescent="0.2">
      <c r="A255" s="111" t="s">
        <v>450</v>
      </c>
      <c r="B255" s="141"/>
      <c r="C255" s="138" t="s">
        <v>59</v>
      </c>
      <c r="D255" s="79" t="s">
        <v>468</v>
      </c>
      <c r="E255" s="92" t="s">
        <v>153</v>
      </c>
      <c r="F255" s="153"/>
      <c r="G255" s="153"/>
      <c r="H255" s="142">
        <f t="shared" si="103"/>
        <v>1375</v>
      </c>
      <c r="I255" s="142">
        <f t="shared" si="104"/>
        <v>771.1</v>
      </c>
      <c r="J255" s="143">
        <f t="shared" si="81"/>
        <v>56.08</v>
      </c>
    </row>
    <row r="256" spans="1:10" x14ac:dyDescent="0.2">
      <c r="A256" s="152" t="s">
        <v>658</v>
      </c>
      <c r="B256" s="141"/>
      <c r="C256" s="138" t="s">
        <v>59</v>
      </c>
      <c r="D256" s="79" t="s">
        <v>468</v>
      </c>
      <c r="E256" s="135" t="s">
        <v>469</v>
      </c>
      <c r="F256" s="151"/>
      <c r="G256" s="151"/>
      <c r="H256" s="142">
        <f t="shared" si="103"/>
        <v>1375</v>
      </c>
      <c r="I256" s="142">
        <f t="shared" si="104"/>
        <v>771.1</v>
      </c>
      <c r="J256" s="143">
        <f t="shared" si="81"/>
        <v>56.08</v>
      </c>
    </row>
    <row r="257" spans="1:10" x14ac:dyDescent="0.2">
      <c r="A257" s="181" t="s">
        <v>764</v>
      </c>
      <c r="B257" s="141"/>
      <c r="C257" s="150" t="s">
        <v>59</v>
      </c>
      <c r="D257" s="95" t="s">
        <v>468</v>
      </c>
      <c r="E257" s="135" t="s">
        <v>763</v>
      </c>
      <c r="F257" s="151"/>
      <c r="G257" s="151"/>
      <c r="H257" s="142">
        <f t="shared" si="103"/>
        <v>1375</v>
      </c>
      <c r="I257" s="142">
        <f t="shared" ref="I257:I259" si="105">I258</f>
        <v>771.1</v>
      </c>
      <c r="J257" s="143">
        <f t="shared" si="81"/>
        <v>56.08</v>
      </c>
    </row>
    <row r="258" spans="1:10" x14ac:dyDescent="0.2">
      <c r="A258" s="180" t="s">
        <v>791</v>
      </c>
      <c r="B258" s="141"/>
      <c r="C258" s="150" t="s">
        <v>59</v>
      </c>
      <c r="D258" s="95" t="s">
        <v>468</v>
      </c>
      <c r="E258" s="147" t="s">
        <v>790</v>
      </c>
      <c r="F258" s="151"/>
      <c r="G258" s="151"/>
      <c r="H258" s="148">
        <f t="shared" si="103"/>
        <v>1375</v>
      </c>
      <c r="I258" s="148">
        <f t="shared" si="105"/>
        <v>771.1</v>
      </c>
      <c r="J258" s="143">
        <f t="shared" ref="J258:J321" si="106">I258/H258*100</f>
        <v>56.08</v>
      </c>
    </row>
    <row r="259" spans="1:10" ht="25.5" x14ac:dyDescent="0.2">
      <c r="A259" s="149" t="s">
        <v>79</v>
      </c>
      <c r="B259" s="141"/>
      <c r="C259" s="150" t="s">
        <v>59</v>
      </c>
      <c r="D259" s="95" t="s">
        <v>468</v>
      </c>
      <c r="E259" s="147" t="s">
        <v>790</v>
      </c>
      <c r="F259" s="151">
        <v>600</v>
      </c>
      <c r="G259" s="151"/>
      <c r="H259" s="148">
        <f t="shared" si="103"/>
        <v>1375</v>
      </c>
      <c r="I259" s="148">
        <f t="shared" si="105"/>
        <v>771.1</v>
      </c>
      <c r="J259" s="143">
        <f t="shared" si="106"/>
        <v>56.08</v>
      </c>
    </row>
    <row r="260" spans="1:10" x14ac:dyDescent="0.2">
      <c r="A260" s="149" t="s">
        <v>81</v>
      </c>
      <c r="B260" s="141"/>
      <c r="C260" s="150" t="s">
        <v>59</v>
      </c>
      <c r="D260" s="95" t="s">
        <v>468</v>
      </c>
      <c r="E260" s="147" t="s">
        <v>790</v>
      </c>
      <c r="F260" s="151">
        <v>610</v>
      </c>
      <c r="G260" s="151">
        <v>900100</v>
      </c>
      <c r="H260" s="148">
        <v>1375</v>
      </c>
      <c r="I260" s="148">
        <v>771.1</v>
      </c>
      <c r="J260" s="143">
        <f t="shared" si="106"/>
        <v>56.08</v>
      </c>
    </row>
    <row r="261" spans="1:10" x14ac:dyDescent="0.2">
      <c r="A261" s="110" t="s">
        <v>88</v>
      </c>
      <c r="B261" s="141"/>
      <c r="C261" s="138" t="s">
        <v>59</v>
      </c>
      <c r="D261" s="79" t="s">
        <v>305</v>
      </c>
      <c r="E261" s="147"/>
      <c r="F261" s="151"/>
      <c r="G261" s="151"/>
      <c r="H261" s="142">
        <f>H262</f>
        <v>948.90000000000009</v>
      </c>
      <c r="I261" s="142">
        <f t="shared" ref="I261" si="107">I262</f>
        <v>474.4</v>
      </c>
      <c r="J261" s="143">
        <f t="shared" si="106"/>
        <v>49.994730740857833</v>
      </c>
    </row>
    <row r="262" spans="1:10" x14ac:dyDescent="0.2">
      <c r="A262" s="145" t="s">
        <v>445</v>
      </c>
      <c r="B262" s="79" t="s">
        <v>305</v>
      </c>
      <c r="C262" s="138" t="s">
        <v>59</v>
      </c>
      <c r="D262" s="79" t="s">
        <v>305</v>
      </c>
      <c r="E262" s="135" t="s">
        <v>170</v>
      </c>
      <c r="F262" s="90"/>
      <c r="G262" s="90"/>
      <c r="H262" s="142">
        <f>H263</f>
        <v>948.90000000000009</v>
      </c>
      <c r="I262" s="142">
        <f>I263</f>
        <v>474.4</v>
      </c>
      <c r="J262" s="143">
        <f t="shared" si="106"/>
        <v>49.994730740857833</v>
      </c>
    </row>
    <row r="263" spans="1:10" x14ac:dyDescent="0.2">
      <c r="A263" s="152" t="s">
        <v>434</v>
      </c>
      <c r="B263" s="79" t="s">
        <v>305</v>
      </c>
      <c r="C263" s="138" t="s">
        <v>59</v>
      </c>
      <c r="D263" s="79" t="s">
        <v>305</v>
      </c>
      <c r="E263" s="135" t="s">
        <v>433</v>
      </c>
      <c r="F263" s="151"/>
      <c r="G263" s="151"/>
      <c r="H263" s="142">
        <f>H264</f>
        <v>948.90000000000009</v>
      </c>
      <c r="I263" s="142">
        <f t="shared" ref="I263:I264" si="108">I264</f>
        <v>474.4</v>
      </c>
      <c r="J263" s="143">
        <f t="shared" si="106"/>
        <v>49.994730740857833</v>
      </c>
    </row>
    <row r="264" spans="1:10" ht="25.5" x14ac:dyDescent="0.2">
      <c r="A264" s="178" t="s">
        <v>698</v>
      </c>
      <c r="B264" s="79" t="s">
        <v>305</v>
      </c>
      <c r="C264" s="138" t="s">
        <v>59</v>
      </c>
      <c r="D264" s="79" t="s">
        <v>305</v>
      </c>
      <c r="E264" s="135" t="s">
        <v>447</v>
      </c>
      <c r="F264" s="153"/>
      <c r="G264" s="153"/>
      <c r="H264" s="142">
        <f>H265</f>
        <v>948.90000000000009</v>
      </c>
      <c r="I264" s="142">
        <f t="shared" si="108"/>
        <v>474.4</v>
      </c>
      <c r="J264" s="143">
        <f t="shared" si="106"/>
        <v>49.994730740857833</v>
      </c>
    </row>
    <row r="265" spans="1:10" ht="38.25" x14ac:dyDescent="0.2">
      <c r="A265" s="157" t="s">
        <v>699</v>
      </c>
      <c r="B265" s="141"/>
      <c r="C265" s="150" t="s">
        <v>59</v>
      </c>
      <c r="D265" s="95" t="s">
        <v>305</v>
      </c>
      <c r="E265" s="147" t="s">
        <v>446</v>
      </c>
      <c r="F265" s="90"/>
      <c r="G265" s="90"/>
      <c r="H265" s="148">
        <f t="shared" ref="H265:I265" si="109">H266</f>
        <v>948.90000000000009</v>
      </c>
      <c r="I265" s="148">
        <f t="shared" si="109"/>
        <v>474.4</v>
      </c>
      <c r="J265" s="143">
        <f t="shared" si="106"/>
        <v>49.994730740857833</v>
      </c>
    </row>
    <row r="266" spans="1:10" x14ac:dyDescent="0.2">
      <c r="A266" s="149" t="s">
        <v>68</v>
      </c>
      <c r="B266" s="141"/>
      <c r="C266" s="150" t="s">
        <v>59</v>
      </c>
      <c r="D266" s="95" t="s">
        <v>305</v>
      </c>
      <c r="E266" s="147" t="s">
        <v>446</v>
      </c>
      <c r="F266" s="151" t="s">
        <v>69</v>
      </c>
      <c r="G266" s="151"/>
      <c r="H266" s="148">
        <f>H267+H268</f>
        <v>948.90000000000009</v>
      </c>
      <c r="I266" s="148">
        <f t="shared" ref="I266" si="110">I267+I268</f>
        <v>474.4</v>
      </c>
      <c r="J266" s="143">
        <f t="shared" si="106"/>
        <v>49.994730740857833</v>
      </c>
    </row>
    <row r="267" spans="1:10" ht="25.5" x14ac:dyDescent="0.2">
      <c r="A267" s="149" t="s">
        <v>70</v>
      </c>
      <c r="B267" s="141"/>
      <c r="C267" s="150" t="s">
        <v>59</v>
      </c>
      <c r="D267" s="95" t="s">
        <v>305</v>
      </c>
      <c r="E267" s="147" t="s">
        <v>446</v>
      </c>
      <c r="F267" s="151" t="s">
        <v>71</v>
      </c>
      <c r="G267" s="151">
        <v>900302</v>
      </c>
      <c r="H267" s="148">
        <v>749.6</v>
      </c>
      <c r="I267" s="148">
        <v>374.8</v>
      </c>
      <c r="J267" s="143">
        <f t="shared" si="106"/>
        <v>50</v>
      </c>
    </row>
    <row r="268" spans="1:10" ht="25.5" x14ac:dyDescent="0.2">
      <c r="A268" s="149" t="s">
        <v>70</v>
      </c>
      <c r="B268" s="141"/>
      <c r="C268" s="150" t="s">
        <v>59</v>
      </c>
      <c r="D268" s="95" t="s">
        <v>305</v>
      </c>
      <c r="E268" s="147" t="s">
        <v>446</v>
      </c>
      <c r="F268" s="151" t="s">
        <v>71</v>
      </c>
      <c r="G268" s="151">
        <v>900100</v>
      </c>
      <c r="H268" s="148">
        <v>199.3</v>
      </c>
      <c r="I268" s="148">
        <v>99.6</v>
      </c>
      <c r="J268" s="143">
        <f t="shared" si="106"/>
        <v>49.974912192674353</v>
      </c>
    </row>
    <row r="269" spans="1:10" x14ac:dyDescent="0.2">
      <c r="A269" s="110" t="s">
        <v>89</v>
      </c>
      <c r="B269" s="141"/>
      <c r="C269" s="138" t="s">
        <v>59</v>
      </c>
      <c r="D269" s="79" t="s">
        <v>306</v>
      </c>
      <c r="E269" s="147"/>
      <c r="F269" s="151"/>
      <c r="G269" s="151"/>
      <c r="H269" s="142">
        <f>H270+H299+H316</f>
        <v>295980.60000000003</v>
      </c>
      <c r="I269" s="142">
        <f t="shared" ref="I269" si="111">I270+I299+I316</f>
        <v>148384.20000000001</v>
      </c>
      <c r="J269" s="143">
        <f t="shared" si="106"/>
        <v>50.133083046659131</v>
      </c>
    </row>
    <row r="270" spans="1:10" ht="25.5" x14ac:dyDescent="0.2">
      <c r="A270" s="145" t="s">
        <v>219</v>
      </c>
      <c r="B270" s="141"/>
      <c r="C270" s="138" t="s">
        <v>59</v>
      </c>
      <c r="D270" s="79" t="s">
        <v>306</v>
      </c>
      <c r="E270" s="135" t="s">
        <v>189</v>
      </c>
      <c r="F270" s="96"/>
      <c r="G270" s="96"/>
      <c r="H270" s="142">
        <f>H271</f>
        <v>251126.6</v>
      </c>
      <c r="I270" s="142">
        <f t="shared" ref="I270:I271" si="112">I271</f>
        <v>137252.40000000002</v>
      </c>
      <c r="J270" s="143">
        <f t="shared" si="106"/>
        <v>54.654664221153801</v>
      </c>
    </row>
    <row r="271" spans="1:10" x14ac:dyDescent="0.2">
      <c r="A271" s="145" t="s">
        <v>220</v>
      </c>
      <c r="B271" s="141"/>
      <c r="C271" s="138" t="s">
        <v>59</v>
      </c>
      <c r="D271" s="79" t="s">
        <v>306</v>
      </c>
      <c r="E271" s="135" t="s">
        <v>227</v>
      </c>
      <c r="F271" s="96"/>
      <c r="G271" s="96"/>
      <c r="H271" s="142">
        <f>H272</f>
        <v>251126.6</v>
      </c>
      <c r="I271" s="142">
        <f t="shared" si="112"/>
        <v>137252.40000000002</v>
      </c>
      <c r="J271" s="143">
        <f t="shared" si="106"/>
        <v>54.654664221153801</v>
      </c>
    </row>
    <row r="272" spans="1:10" ht="28.5" customHeight="1" x14ac:dyDescent="0.2">
      <c r="A272" s="178" t="s">
        <v>724</v>
      </c>
      <c r="B272" s="141"/>
      <c r="C272" s="138" t="s">
        <v>59</v>
      </c>
      <c r="D272" s="79" t="s">
        <v>306</v>
      </c>
      <c r="E272" s="135" t="s">
        <v>723</v>
      </c>
      <c r="F272" s="153"/>
      <c r="G272" s="153"/>
      <c r="H272" s="142">
        <f>H273+H280+H283+H286+H289+H295+H277+H292</f>
        <v>251126.6</v>
      </c>
      <c r="I272" s="142">
        <f t="shared" ref="I272" si="113">I273+I280+I283+I286+I289+I295+I277+I292</f>
        <v>137252.40000000002</v>
      </c>
      <c r="J272" s="143">
        <f t="shared" si="106"/>
        <v>54.654664221153801</v>
      </c>
    </row>
    <row r="273" spans="1:10" ht="25.5" x14ac:dyDescent="0.2">
      <c r="A273" s="157" t="s">
        <v>221</v>
      </c>
      <c r="B273" s="141"/>
      <c r="C273" s="150" t="s">
        <v>59</v>
      </c>
      <c r="D273" s="95" t="s">
        <v>306</v>
      </c>
      <c r="E273" s="147" t="s">
        <v>722</v>
      </c>
      <c r="F273" s="151"/>
      <c r="G273" s="151"/>
      <c r="H273" s="148">
        <f t="shared" ref="H273:I273" si="114">H274</f>
        <v>81989</v>
      </c>
      <c r="I273" s="148">
        <f t="shared" si="114"/>
        <v>40413.699999999997</v>
      </c>
      <c r="J273" s="143">
        <f t="shared" si="106"/>
        <v>49.291612289453454</v>
      </c>
    </row>
    <row r="274" spans="1:10" x14ac:dyDescent="0.2">
      <c r="A274" s="149" t="s">
        <v>68</v>
      </c>
      <c r="B274" s="141"/>
      <c r="C274" s="150" t="s">
        <v>59</v>
      </c>
      <c r="D274" s="95" t="s">
        <v>306</v>
      </c>
      <c r="E274" s="147" t="s">
        <v>722</v>
      </c>
      <c r="F274" s="151">
        <v>200</v>
      </c>
      <c r="G274" s="151"/>
      <c r="H274" s="148">
        <f t="shared" ref="H274:I274" si="115">H275+H276</f>
        <v>81989</v>
      </c>
      <c r="I274" s="148">
        <f t="shared" si="115"/>
        <v>40413.699999999997</v>
      </c>
      <c r="J274" s="143">
        <f t="shared" si="106"/>
        <v>49.291612289453454</v>
      </c>
    </row>
    <row r="275" spans="1:10" ht="25.5" x14ac:dyDescent="0.2">
      <c r="A275" s="149" t="s">
        <v>70</v>
      </c>
      <c r="B275" s="141"/>
      <c r="C275" s="150" t="s">
        <v>59</v>
      </c>
      <c r="D275" s="95" t="s">
        <v>306</v>
      </c>
      <c r="E275" s="147" t="s">
        <v>722</v>
      </c>
      <c r="F275" s="151">
        <v>240</v>
      </c>
      <c r="G275" s="151">
        <v>900830</v>
      </c>
      <c r="H275" s="148">
        <v>64771</v>
      </c>
      <c r="I275" s="148">
        <v>31926.7</v>
      </c>
      <c r="J275" s="143">
        <f t="shared" si="106"/>
        <v>49.291658303870562</v>
      </c>
    </row>
    <row r="276" spans="1:10" ht="25.5" x14ac:dyDescent="0.2">
      <c r="A276" s="149" t="s">
        <v>70</v>
      </c>
      <c r="B276" s="141"/>
      <c r="C276" s="150" t="s">
        <v>59</v>
      </c>
      <c r="D276" s="95" t="s">
        <v>306</v>
      </c>
      <c r="E276" s="147" t="s">
        <v>722</v>
      </c>
      <c r="F276" s="151">
        <v>240</v>
      </c>
      <c r="G276" s="151">
        <v>900810</v>
      </c>
      <c r="H276" s="148">
        <v>17218</v>
      </c>
      <c r="I276" s="148">
        <v>8487</v>
      </c>
      <c r="J276" s="143">
        <f t="shared" si="106"/>
        <v>49.291439191543738</v>
      </c>
    </row>
    <row r="277" spans="1:10" ht="25.5" x14ac:dyDescent="0.2">
      <c r="A277" s="149" t="s">
        <v>859</v>
      </c>
      <c r="B277" s="141"/>
      <c r="C277" s="150" t="s">
        <v>59</v>
      </c>
      <c r="D277" s="95" t="s">
        <v>306</v>
      </c>
      <c r="E277" s="147" t="s">
        <v>860</v>
      </c>
      <c r="F277" s="151"/>
      <c r="G277" s="151"/>
      <c r="H277" s="148">
        <f>H278</f>
        <v>439.8</v>
      </c>
      <c r="I277" s="148">
        <f t="shared" ref="I277:I278" si="116">I278</f>
        <v>0</v>
      </c>
      <c r="J277" s="143">
        <f t="shared" si="106"/>
        <v>0</v>
      </c>
    </row>
    <row r="278" spans="1:10" x14ac:dyDescent="0.2">
      <c r="A278" s="149" t="s">
        <v>68</v>
      </c>
      <c r="B278" s="141"/>
      <c r="C278" s="150" t="s">
        <v>59</v>
      </c>
      <c r="D278" s="95" t="s">
        <v>306</v>
      </c>
      <c r="E278" s="147" t="s">
        <v>860</v>
      </c>
      <c r="F278" s="151" t="s">
        <v>69</v>
      </c>
      <c r="G278" s="151"/>
      <c r="H278" s="148">
        <f>H279</f>
        <v>439.8</v>
      </c>
      <c r="I278" s="148">
        <f t="shared" si="116"/>
        <v>0</v>
      </c>
      <c r="J278" s="143">
        <f t="shared" si="106"/>
        <v>0</v>
      </c>
    </row>
    <row r="279" spans="1:10" ht="25.5" x14ac:dyDescent="0.2">
      <c r="A279" s="149" t="s">
        <v>70</v>
      </c>
      <c r="B279" s="141"/>
      <c r="C279" s="150" t="s">
        <v>59</v>
      </c>
      <c r="D279" s="95" t="s">
        <v>306</v>
      </c>
      <c r="E279" s="147" t="s">
        <v>860</v>
      </c>
      <c r="F279" s="151" t="s">
        <v>71</v>
      </c>
      <c r="G279" s="151">
        <v>900810</v>
      </c>
      <c r="H279" s="148">
        <v>439.8</v>
      </c>
      <c r="I279" s="148">
        <v>0</v>
      </c>
      <c r="J279" s="143">
        <f t="shared" si="106"/>
        <v>0</v>
      </c>
    </row>
    <row r="280" spans="1:10" ht="25.5" x14ac:dyDescent="0.2">
      <c r="A280" s="157" t="s">
        <v>222</v>
      </c>
      <c r="B280" s="141"/>
      <c r="C280" s="150" t="s">
        <v>59</v>
      </c>
      <c r="D280" s="95" t="s">
        <v>306</v>
      </c>
      <c r="E280" s="147" t="s">
        <v>721</v>
      </c>
      <c r="F280" s="90"/>
      <c r="G280" s="90"/>
      <c r="H280" s="148">
        <f t="shared" ref="H280:H281" si="117">H281</f>
        <v>115288.7</v>
      </c>
      <c r="I280" s="148">
        <f t="shared" ref="I280:I281" si="118">I281</f>
        <v>71713.3</v>
      </c>
      <c r="J280" s="143">
        <f t="shared" si="106"/>
        <v>62.203234141767581</v>
      </c>
    </row>
    <row r="281" spans="1:10" x14ac:dyDescent="0.2">
      <c r="A281" s="149" t="s">
        <v>68</v>
      </c>
      <c r="B281" s="141"/>
      <c r="C281" s="150" t="s">
        <v>59</v>
      </c>
      <c r="D281" s="95" t="s">
        <v>306</v>
      </c>
      <c r="E281" s="147" t="s">
        <v>721</v>
      </c>
      <c r="F281" s="151">
        <v>200</v>
      </c>
      <c r="G281" s="151"/>
      <c r="H281" s="148">
        <f t="shared" si="117"/>
        <v>115288.7</v>
      </c>
      <c r="I281" s="148">
        <f t="shared" si="118"/>
        <v>71713.3</v>
      </c>
      <c r="J281" s="143">
        <f t="shared" si="106"/>
        <v>62.203234141767581</v>
      </c>
    </row>
    <row r="282" spans="1:10" ht="25.5" x14ac:dyDescent="0.2">
      <c r="A282" s="149" t="s">
        <v>70</v>
      </c>
      <c r="B282" s="141"/>
      <c r="C282" s="150" t="s">
        <v>59</v>
      </c>
      <c r="D282" s="95" t="s">
        <v>306</v>
      </c>
      <c r="E282" s="147" t="s">
        <v>721</v>
      </c>
      <c r="F282" s="151">
        <v>240</v>
      </c>
      <c r="G282" s="151">
        <v>900810</v>
      </c>
      <c r="H282" s="148">
        <v>115288.7</v>
      </c>
      <c r="I282" s="148">
        <v>71713.3</v>
      </c>
      <c r="J282" s="143">
        <f t="shared" si="106"/>
        <v>62.203234141767581</v>
      </c>
    </row>
    <row r="283" spans="1:10" ht="38.25" x14ac:dyDescent="0.2">
      <c r="A283" s="157" t="s">
        <v>223</v>
      </c>
      <c r="B283" s="141"/>
      <c r="C283" s="150" t="s">
        <v>59</v>
      </c>
      <c r="D283" s="95" t="s">
        <v>306</v>
      </c>
      <c r="E283" s="147" t="s">
        <v>720</v>
      </c>
      <c r="F283" s="90"/>
      <c r="G283" s="90"/>
      <c r="H283" s="148">
        <f t="shared" ref="H283:H284" si="119">H284</f>
        <v>1210.2</v>
      </c>
      <c r="I283" s="148">
        <f t="shared" ref="I283:I284" si="120">I284</f>
        <v>194.8</v>
      </c>
      <c r="J283" s="143">
        <f t="shared" si="106"/>
        <v>16.096512973062303</v>
      </c>
    </row>
    <row r="284" spans="1:10" x14ac:dyDescent="0.2">
      <c r="A284" s="149" t="s">
        <v>68</v>
      </c>
      <c r="B284" s="141"/>
      <c r="C284" s="150" t="s">
        <v>59</v>
      </c>
      <c r="D284" s="95" t="s">
        <v>306</v>
      </c>
      <c r="E284" s="147" t="s">
        <v>720</v>
      </c>
      <c r="F284" s="151">
        <v>200</v>
      </c>
      <c r="G284" s="151"/>
      <c r="H284" s="148">
        <f t="shared" si="119"/>
        <v>1210.2</v>
      </c>
      <c r="I284" s="148">
        <f t="shared" si="120"/>
        <v>194.8</v>
      </c>
      <c r="J284" s="143">
        <f t="shared" si="106"/>
        <v>16.096512973062303</v>
      </c>
    </row>
    <row r="285" spans="1:10" ht="25.5" x14ac:dyDescent="0.2">
      <c r="A285" s="149" t="s">
        <v>70</v>
      </c>
      <c r="B285" s="141"/>
      <c r="C285" s="150" t="s">
        <v>59</v>
      </c>
      <c r="D285" s="95" t="s">
        <v>306</v>
      </c>
      <c r="E285" s="147" t="s">
        <v>720</v>
      </c>
      <c r="F285" s="151">
        <v>240</v>
      </c>
      <c r="G285" s="151">
        <v>900810</v>
      </c>
      <c r="H285" s="148">
        <v>1210.2</v>
      </c>
      <c r="I285" s="148">
        <v>194.8</v>
      </c>
      <c r="J285" s="143">
        <f t="shared" si="106"/>
        <v>16.096512973062303</v>
      </c>
    </row>
    <row r="286" spans="1:10" ht="25.5" x14ac:dyDescent="0.2">
      <c r="A286" s="157" t="s">
        <v>224</v>
      </c>
      <c r="B286" s="141"/>
      <c r="C286" s="150" t="s">
        <v>59</v>
      </c>
      <c r="D286" s="95" t="s">
        <v>306</v>
      </c>
      <c r="E286" s="147" t="s">
        <v>719</v>
      </c>
      <c r="F286" s="90"/>
      <c r="G286" s="90"/>
      <c r="H286" s="148">
        <f>H287</f>
        <v>26060.2</v>
      </c>
      <c r="I286" s="148">
        <f t="shared" ref="I286:I287" si="121">I287</f>
        <v>14948.3</v>
      </c>
      <c r="J286" s="143">
        <f t="shared" si="106"/>
        <v>57.360649572911946</v>
      </c>
    </row>
    <row r="287" spans="1:10" x14ac:dyDescent="0.2">
      <c r="A287" s="149" t="s">
        <v>68</v>
      </c>
      <c r="B287" s="141"/>
      <c r="C287" s="150" t="s">
        <v>59</v>
      </c>
      <c r="D287" s="95" t="s">
        <v>306</v>
      </c>
      <c r="E287" s="147" t="s">
        <v>719</v>
      </c>
      <c r="F287" s="151">
        <v>200</v>
      </c>
      <c r="G287" s="151"/>
      <c r="H287" s="148">
        <f>H288</f>
        <v>26060.2</v>
      </c>
      <c r="I287" s="148">
        <f t="shared" si="121"/>
        <v>14948.3</v>
      </c>
      <c r="J287" s="143">
        <f t="shared" si="106"/>
        <v>57.360649572911946</v>
      </c>
    </row>
    <row r="288" spans="1:10" ht="25.5" x14ac:dyDescent="0.2">
      <c r="A288" s="149" t="s">
        <v>70</v>
      </c>
      <c r="B288" s="141"/>
      <c r="C288" s="150" t="s">
        <v>59</v>
      </c>
      <c r="D288" s="95" t="s">
        <v>306</v>
      </c>
      <c r="E288" s="147" t="s">
        <v>719</v>
      </c>
      <c r="F288" s="151">
        <v>240</v>
      </c>
      <c r="G288" s="151">
        <v>900810</v>
      </c>
      <c r="H288" s="148">
        <v>26060.2</v>
      </c>
      <c r="I288" s="148">
        <v>14948.3</v>
      </c>
      <c r="J288" s="143">
        <f t="shared" si="106"/>
        <v>57.360649572911946</v>
      </c>
    </row>
    <row r="289" spans="1:10" ht="25.5" x14ac:dyDescent="0.2">
      <c r="A289" s="157" t="s">
        <v>225</v>
      </c>
      <c r="B289" s="141"/>
      <c r="C289" s="150" t="s">
        <v>59</v>
      </c>
      <c r="D289" s="95" t="s">
        <v>306</v>
      </c>
      <c r="E289" s="147" t="s">
        <v>718</v>
      </c>
      <c r="F289" s="151"/>
      <c r="G289" s="151"/>
      <c r="H289" s="148">
        <f t="shared" ref="H289:I290" si="122">H290</f>
        <v>2620</v>
      </c>
      <c r="I289" s="148">
        <f t="shared" si="122"/>
        <v>1438.6</v>
      </c>
      <c r="J289" s="143">
        <f t="shared" si="106"/>
        <v>54.908396946564885</v>
      </c>
    </row>
    <row r="290" spans="1:10" x14ac:dyDescent="0.2">
      <c r="A290" s="149" t="s">
        <v>68</v>
      </c>
      <c r="B290" s="141"/>
      <c r="C290" s="150" t="s">
        <v>59</v>
      </c>
      <c r="D290" s="95" t="s">
        <v>306</v>
      </c>
      <c r="E290" s="147" t="s">
        <v>718</v>
      </c>
      <c r="F290" s="151">
        <v>200</v>
      </c>
      <c r="G290" s="151"/>
      <c r="H290" s="148">
        <f t="shared" si="122"/>
        <v>2620</v>
      </c>
      <c r="I290" s="148">
        <f t="shared" si="122"/>
        <v>1438.6</v>
      </c>
      <c r="J290" s="143">
        <f t="shared" si="106"/>
        <v>54.908396946564885</v>
      </c>
    </row>
    <row r="291" spans="1:10" ht="25.5" x14ac:dyDescent="0.2">
      <c r="A291" s="149" t="s">
        <v>70</v>
      </c>
      <c r="B291" s="141"/>
      <c r="C291" s="150" t="s">
        <v>59</v>
      </c>
      <c r="D291" s="95" t="s">
        <v>306</v>
      </c>
      <c r="E291" s="147" t="s">
        <v>718</v>
      </c>
      <c r="F291" s="151">
        <v>240</v>
      </c>
      <c r="G291" s="151">
        <v>900810</v>
      </c>
      <c r="H291" s="148">
        <v>2620</v>
      </c>
      <c r="I291" s="148">
        <v>1438.6</v>
      </c>
      <c r="J291" s="143">
        <f t="shared" si="106"/>
        <v>54.908396946564885</v>
      </c>
    </row>
    <row r="292" spans="1:10" ht="25.5" x14ac:dyDescent="0.2">
      <c r="A292" s="215" t="s">
        <v>863</v>
      </c>
      <c r="B292" s="141"/>
      <c r="C292" s="150" t="s">
        <v>59</v>
      </c>
      <c r="D292" s="95" t="s">
        <v>306</v>
      </c>
      <c r="E292" s="147" t="s">
        <v>862</v>
      </c>
      <c r="F292" s="151"/>
      <c r="G292" s="151"/>
      <c r="H292" s="148">
        <f>H293</f>
        <v>1199.9000000000001</v>
      </c>
      <c r="I292" s="148">
        <f t="shared" ref="H292:I293" si="123">I293</f>
        <v>0</v>
      </c>
      <c r="J292" s="143">
        <f t="shared" si="106"/>
        <v>0</v>
      </c>
    </row>
    <row r="293" spans="1:10" x14ac:dyDescent="0.2">
      <c r="A293" s="149" t="s">
        <v>68</v>
      </c>
      <c r="B293" s="141"/>
      <c r="C293" s="150" t="s">
        <v>59</v>
      </c>
      <c r="D293" s="95" t="s">
        <v>306</v>
      </c>
      <c r="E293" s="147" t="s">
        <v>862</v>
      </c>
      <c r="F293" s="151" t="s">
        <v>69</v>
      </c>
      <c r="G293" s="151"/>
      <c r="H293" s="148">
        <f t="shared" si="123"/>
        <v>1199.9000000000001</v>
      </c>
      <c r="I293" s="148">
        <f t="shared" si="123"/>
        <v>0</v>
      </c>
      <c r="J293" s="143">
        <f t="shared" si="106"/>
        <v>0</v>
      </c>
    </row>
    <row r="294" spans="1:10" ht="25.5" x14ac:dyDescent="0.2">
      <c r="A294" s="149" t="s">
        <v>70</v>
      </c>
      <c r="B294" s="141"/>
      <c r="C294" s="150" t="s">
        <v>59</v>
      </c>
      <c r="D294" s="95" t="s">
        <v>306</v>
      </c>
      <c r="E294" s="147" t="s">
        <v>862</v>
      </c>
      <c r="F294" s="151" t="s">
        <v>71</v>
      </c>
      <c r="G294" s="151">
        <v>900810</v>
      </c>
      <c r="H294" s="148">
        <v>1199.9000000000001</v>
      </c>
      <c r="I294" s="148">
        <v>0</v>
      </c>
      <c r="J294" s="143">
        <f t="shared" si="106"/>
        <v>0</v>
      </c>
    </row>
    <row r="295" spans="1:10" x14ac:dyDescent="0.2">
      <c r="A295" s="157" t="s">
        <v>226</v>
      </c>
      <c r="B295" s="141"/>
      <c r="C295" s="150" t="s">
        <v>59</v>
      </c>
      <c r="D295" s="95" t="s">
        <v>306</v>
      </c>
      <c r="E295" s="147" t="s">
        <v>717</v>
      </c>
      <c r="F295" s="151"/>
      <c r="G295" s="151"/>
      <c r="H295" s="148">
        <f t="shared" ref="H295:I295" si="124">H296</f>
        <v>22318.799999999999</v>
      </c>
      <c r="I295" s="148">
        <f t="shared" si="124"/>
        <v>8543.7000000000007</v>
      </c>
      <c r="J295" s="143">
        <f t="shared" si="106"/>
        <v>38.28028388623045</v>
      </c>
    </row>
    <row r="296" spans="1:10" x14ac:dyDescent="0.2">
      <c r="A296" s="149" t="s">
        <v>68</v>
      </c>
      <c r="B296" s="141"/>
      <c r="C296" s="150" t="s">
        <v>59</v>
      </c>
      <c r="D296" s="95" t="s">
        <v>306</v>
      </c>
      <c r="E296" s="147" t="s">
        <v>717</v>
      </c>
      <c r="F296" s="151">
        <v>200</v>
      </c>
      <c r="G296" s="151"/>
      <c r="H296" s="148">
        <f>H297+H298</f>
        <v>22318.799999999999</v>
      </c>
      <c r="I296" s="148">
        <f t="shared" ref="I296" si="125">I297+I298</f>
        <v>8543.7000000000007</v>
      </c>
      <c r="J296" s="143">
        <f t="shared" si="106"/>
        <v>38.28028388623045</v>
      </c>
    </row>
    <row r="297" spans="1:10" ht="25.5" x14ac:dyDescent="0.2">
      <c r="A297" s="149" t="s">
        <v>70</v>
      </c>
      <c r="B297" s="141"/>
      <c r="C297" s="150" t="s">
        <v>59</v>
      </c>
      <c r="D297" s="95" t="s">
        <v>306</v>
      </c>
      <c r="E297" s="147" t="s">
        <v>717</v>
      </c>
      <c r="F297" s="151">
        <v>240</v>
      </c>
      <c r="G297" s="151">
        <v>900810</v>
      </c>
      <c r="H297" s="148">
        <v>11986.9</v>
      </c>
      <c r="I297" s="148">
        <f>8543.7</f>
        <v>8543.7000000000007</v>
      </c>
      <c r="J297" s="143">
        <f t="shared" si="106"/>
        <v>71.275308878859434</v>
      </c>
    </row>
    <row r="298" spans="1:10" ht="25.5" x14ac:dyDescent="0.2">
      <c r="A298" s="149" t="s">
        <v>70</v>
      </c>
      <c r="B298" s="141"/>
      <c r="C298" s="150" t="s">
        <v>59</v>
      </c>
      <c r="D298" s="95" t="s">
        <v>306</v>
      </c>
      <c r="E298" s="147" t="s">
        <v>717</v>
      </c>
      <c r="F298" s="151" t="s">
        <v>71</v>
      </c>
      <c r="G298" s="151">
        <v>900306</v>
      </c>
      <c r="H298" s="148">
        <v>10331.9</v>
      </c>
      <c r="I298" s="148">
        <v>0</v>
      </c>
      <c r="J298" s="143">
        <f t="shared" si="106"/>
        <v>0</v>
      </c>
    </row>
    <row r="299" spans="1:10" s="117" customFormat="1" x14ac:dyDescent="0.2">
      <c r="A299" s="152" t="s">
        <v>229</v>
      </c>
      <c r="B299" s="134"/>
      <c r="C299" s="138" t="s">
        <v>59</v>
      </c>
      <c r="D299" s="79" t="s">
        <v>306</v>
      </c>
      <c r="E299" s="135" t="s">
        <v>230</v>
      </c>
      <c r="F299" s="153"/>
      <c r="G299" s="153"/>
      <c r="H299" s="142">
        <f>H300</f>
        <v>44572.600000000006</v>
      </c>
      <c r="I299" s="142">
        <f t="shared" ref="I299" si="126">I300</f>
        <v>10850.4</v>
      </c>
      <c r="J299" s="143">
        <f t="shared" si="106"/>
        <v>24.343206364448111</v>
      </c>
    </row>
    <row r="300" spans="1:10" s="117" customFormat="1" ht="25.5" x14ac:dyDescent="0.2">
      <c r="A300" s="144" t="s">
        <v>725</v>
      </c>
      <c r="B300" s="134"/>
      <c r="C300" s="138" t="s">
        <v>59</v>
      </c>
      <c r="D300" s="79" t="s">
        <v>306</v>
      </c>
      <c r="E300" s="135" t="s">
        <v>236</v>
      </c>
      <c r="F300" s="153"/>
      <c r="G300" s="153"/>
      <c r="H300" s="142">
        <f>H301+H306</f>
        <v>44572.600000000006</v>
      </c>
      <c r="I300" s="142">
        <f t="shared" ref="I300" si="127">I301+I306</f>
        <v>10850.4</v>
      </c>
      <c r="J300" s="143">
        <f t="shared" si="106"/>
        <v>24.343206364448111</v>
      </c>
    </row>
    <row r="301" spans="1:10" s="117" customFormat="1" x14ac:dyDescent="0.2">
      <c r="A301" s="152" t="s">
        <v>193</v>
      </c>
      <c r="B301" s="134"/>
      <c r="C301" s="138" t="s">
        <v>59</v>
      </c>
      <c r="D301" s="79" t="s">
        <v>306</v>
      </c>
      <c r="E301" s="135" t="s">
        <v>729</v>
      </c>
      <c r="F301" s="153"/>
      <c r="G301" s="153"/>
      <c r="H301" s="142">
        <f>+H302</f>
        <v>34073.4</v>
      </c>
      <c r="I301" s="142">
        <f t="shared" ref="I301" si="128">+I302</f>
        <v>7203.5</v>
      </c>
      <c r="J301" s="143">
        <f t="shared" si="106"/>
        <v>21.141124748337411</v>
      </c>
    </row>
    <row r="302" spans="1:10" x14ac:dyDescent="0.2">
      <c r="A302" s="149" t="s">
        <v>444</v>
      </c>
      <c r="B302" s="141"/>
      <c r="C302" s="150" t="s">
        <v>59</v>
      </c>
      <c r="D302" s="95" t="s">
        <v>306</v>
      </c>
      <c r="E302" s="147" t="s">
        <v>730</v>
      </c>
      <c r="F302" s="151"/>
      <c r="G302" s="151"/>
      <c r="H302" s="148">
        <f>H303</f>
        <v>34073.4</v>
      </c>
      <c r="I302" s="148">
        <f t="shared" ref="I302" si="129">I303</f>
        <v>7203.5</v>
      </c>
      <c r="J302" s="143">
        <f t="shared" si="106"/>
        <v>21.141124748337411</v>
      </c>
    </row>
    <row r="303" spans="1:10" x14ac:dyDescent="0.2">
      <c r="A303" s="149" t="s">
        <v>68</v>
      </c>
      <c r="B303" s="141"/>
      <c r="C303" s="150" t="s">
        <v>59</v>
      </c>
      <c r="D303" s="95" t="s">
        <v>306</v>
      </c>
      <c r="E303" s="147" t="s">
        <v>730</v>
      </c>
      <c r="F303" s="151">
        <v>200</v>
      </c>
      <c r="G303" s="151"/>
      <c r="H303" s="148">
        <f>H304+H305</f>
        <v>34073.4</v>
      </c>
      <c r="I303" s="148">
        <f t="shared" ref="I303" si="130">I304+I305</f>
        <v>7203.5</v>
      </c>
      <c r="J303" s="143">
        <f t="shared" si="106"/>
        <v>21.141124748337411</v>
      </c>
    </row>
    <row r="304" spans="1:10" x14ac:dyDescent="0.2">
      <c r="A304" s="149" t="s">
        <v>68</v>
      </c>
      <c r="B304" s="141"/>
      <c r="C304" s="150" t="s">
        <v>59</v>
      </c>
      <c r="D304" s="95" t="s">
        <v>306</v>
      </c>
      <c r="E304" s="147" t="s">
        <v>730</v>
      </c>
      <c r="F304" s="151">
        <v>240</v>
      </c>
      <c r="G304" s="151">
        <v>900830</v>
      </c>
      <c r="H304" s="148">
        <v>26917.9</v>
      </c>
      <c r="I304" s="148">
        <v>5690.8</v>
      </c>
      <c r="J304" s="143">
        <f t="shared" si="106"/>
        <v>21.141322317119833</v>
      </c>
    </row>
    <row r="305" spans="1:10" ht="25.5" x14ac:dyDescent="0.2">
      <c r="A305" s="149" t="s">
        <v>70</v>
      </c>
      <c r="B305" s="141"/>
      <c r="C305" s="150" t="s">
        <v>59</v>
      </c>
      <c r="D305" s="95" t="s">
        <v>306</v>
      </c>
      <c r="E305" s="147" t="s">
        <v>730</v>
      </c>
      <c r="F305" s="151">
        <v>240</v>
      </c>
      <c r="G305" s="151">
        <v>900810</v>
      </c>
      <c r="H305" s="148">
        <v>7155.5</v>
      </c>
      <c r="I305" s="148">
        <v>1512.7</v>
      </c>
      <c r="J305" s="143">
        <f t="shared" si="106"/>
        <v>21.140381524701279</v>
      </c>
    </row>
    <row r="306" spans="1:10" s="117" customFormat="1" ht="25.5" x14ac:dyDescent="0.2">
      <c r="A306" s="171" t="s">
        <v>733</v>
      </c>
      <c r="B306" s="134"/>
      <c r="C306" s="138" t="s">
        <v>59</v>
      </c>
      <c r="D306" s="79" t="s">
        <v>306</v>
      </c>
      <c r="E306" s="135" t="s">
        <v>237</v>
      </c>
      <c r="F306" s="153"/>
      <c r="G306" s="153"/>
      <c r="H306" s="142">
        <f>H307+H312</f>
        <v>10499.2</v>
      </c>
      <c r="I306" s="142">
        <f t="shared" ref="I306" si="131">I307+I312</f>
        <v>3646.9</v>
      </c>
      <c r="J306" s="143">
        <f t="shared" si="106"/>
        <v>34.735027430661383</v>
      </c>
    </row>
    <row r="307" spans="1:10" x14ac:dyDescent="0.2">
      <c r="A307" s="175" t="s">
        <v>766</v>
      </c>
      <c r="B307" s="141"/>
      <c r="C307" s="150" t="s">
        <v>59</v>
      </c>
      <c r="D307" s="95" t="s">
        <v>306</v>
      </c>
      <c r="E307" s="147" t="s">
        <v>731</v>
      </c>
      <c r="F307" s="151"/>
      <c r="G307" s="151"/>
      <c r="H307" s="148">
        <f>H308+H310</f>
        <v>6378.8</v>
      </c>
      <c r="I307" s="148">
        <f t="shared" ref="I307" si="132">I308+I310</f>
        <v>3646.9</v>
      </c>
      <c r="J307" s="143">
        <f t="shared" si="106"/>
        <v>57.172195397253404</v>
      </c>
    </row>
    <row r="308" spans="1:10" x14ac:dyDescent="0.2">
      <c r="A308" s="149" t="s">
        <v>68</v>
      </c>
      <c r="B308" s="141"/>
      <c r="C308" s="150" t="s">
        <v>59</v>
      </c>
      <c r="D308" s="95" t="s">
        <v>306</v>
      </c>
      <c r="E308" s="147" t="s">
        <v>731</v>
      </c>
      <c r="F308" s="151">
        <v>200</v>
      </c>
      <c r="G308" s="151"/>
      <c r="H308" s="148">
        <f>H309</f>
        <v>5378.8</v>
      </c>
      <c r="I308" s="148">
        <f t="shared" ref="I308" si="133">I309</f>
        <v>2980.5</v>
      </c>
      <c r="J308" s="143">
        <f t="shared" si="106"/>
        <v>55.411987803971144</v>
      </c>
    </row>
    <row r="309" spans="1:10" ht="25.5" x14ac:dyDescent="0.2">
      <c r="A309" s="149" t="s">
        <v>70</v>
      </c>
      <c r="B309" s="141"/>
      <c r="C309" s="150" t="s">
        <v>59</v>
      </c>
      <c r="D309" s="95" t="s">
        <v>306</v>
      </c>
      <c r="E309" s="147" t="s">
        <v>731</v>
      </c>
      <c r="F309" s="151">
        <v>240</v>
      </c>
      <c r="G309" s="151">
        <v>900810</v>
      </c>
      <c r="H309" s="148">
        <v>5378.8</v>
      </c>
      <c r="I309" s="148">
        <v>2980.5</v>
      </c>
      <c r="J309" s="143">
        <f t="shared" si="106"/>
        <v>55.411987803971144</v>
      </c>
    </row>
    <row r="310" spans="1:10" ht="25.5" x14ac:dyDescent="0.2">
      <c r="A310" s="149" t="s">
        <v>79</v>
      </c>
      <c r="B310" s="141"/>
      <c r="C310" s="150" t="s">
        <v>59</v>
      </c>
      <c r="D310" s="95" t="s">
        <v>306</v>
      </c>
      <c r="E310" s="147" t="s">
        <v>731</v>
      </c>
      <c r="F310" s="151">
        <v>600</v>
      </c>
      <c r="G310" s="151"/>
      <c r="H310" s="148">
        <f>H311</f>
        <v>1000</v>
      </c>
      <c r="I310" s="148">
        <f t="shared" ref="I310" si="134">I311</f>
        <v>666.4</v>
      </c>
      <c r="J310" s="143">
        <f t="shared" si="106"/>
        <v>66.64</v>
      </c>
    </row>
    <row r="311" spans="1:10" x14ac:dyDescent="0.2">
      <c r="A311" s="149" t="s">
        <v>81</v>
      </c>
      <c r="B311" s="141"/>
      <c r="C311" s="150" t="s">
        <v>59</v>
      </c>
      <c r="D311" s="95" t="s">
        <v>306</v>
      </c>
      <c r="E311" s="147" t="s">
        <v>731</v>
      </c>
      <c r="F311" s="151">
        <v>610</v>
      </c>
      <c r="G311" s="151">
        <v>900810</v>
      </c>
      <c r="H311" s="148">
        <v>1000</v>
      </c>
      <c r="I311" s="148">
        <v>666.4</v>
      </c>
      <c r="J311" s="143">
        <f t="shared" si="106"/>
        <v>66.64</v>
      </c>
    </row>
    <row r="312" spans="1:10" x14ac:dyDescent="0.2">
      <c r="A312" s="149" t="s">
        <v>734</v>
      </c>
      <c r="B312" s="141"/>
      <c r="C312" s="150" t="s">
        <v>59</v>
      </c>
      <c r="D312" s="95" t="s">
        <v>306</v>
      </c>
      <c r="E312" s="147" t="s">
        <v>732</v>
      </c>
      <c r="F312" s="151"/>
      <c r="G312" s="151"/>
      <c r="H312" s="148">
        <f>H313</f>
        <v>4120.3999999999996</v>
      </c>
      <c r="I312" s="148">
        <v>0</v>
      </c>
      <c r="J312" s="143">
        <f t="shared" si="106"/>
        <v>0</v>
      </c>
    </row>
    <row r="313" spans="1:10" ht="14.25" customHeight="1" x14ac:dyDescent="0.2">
      <c r="A313" s="149" t="s">
        <v>68</v>
      </c>
      <c r="B313" s="141"/>
      <c r="C313" s="150" t="s">
        <v>59</v>
      </c>
      <c r="D313" s="95" t="s">
        <v>306</v>
      </c>
      <c r="E313" s="147" t="s">
        <v>732</v>
      </c>
      <c r="F313" s="151" t="s">
        <v>69</v>
      </c>
      <c r="G313" s="151"/>
      <c r="H313" s="148">
        <f>H314+H315</f>
        <v>4120.3999999999996</v>
      </c>
      <c r="I313" s="148">
        <v>0</v>
      </c>
      <c r="J313" s="143">
        <f t="shared" si="106"/>
        <v>0</v>
      </c>
    </row>
    <row r="314" spans="1:10" ht="25.5" x14ac:dyDescent="0.2">
      <c r="A314" s="149" t="s">
        <v>70</v>
      </c>
      <c r="B314" s="141"/>
      <c r="C314" s="150" t="s">
        <v>59</v>
      </c>
      <c r="D314" s="95" t="s">
        <v>306</v>
      </c>
      <c r="E314" s="147" t="s">
        <v>732</v>
      </c>
      <c r="F314" s="151" t="s">
        <v>71</v>
      </c>
      <c r="G314" s="151">
        <v>900830</v>
      </c>
      <c r="H314" s="148">
        <v>3255.1</v>
      </c>
      <c r="I314" s="148">
        <v>0</v>
      </c>
      <c r="J314" s="143">
        <f t="shared" si="106"/>
        <v>0</v>
      </c>
    </row>
    <row r="315" spans="1:10" ht="25.5" x14ac:dyDescent="0.2">
      <c r="A315" s="149" t="s">
        <v>70</v>
      </c>
      <c r="B315" s="141"/>
      <c r="C315" s="150" t="s">
        <v>59</v>
      </c>
      <c r="D315" s="95" t="s">
        <v>306</v>
      </c>
      <c r="E315" s="147" t="s">
        <v>732</v>
      </c>
      <c r="F315" s="151" t="s">
        <v>71</v>
      </c>
      <c r="G315" s="151">
        <v>900810</v>
      </c>
      <c r="H315" s="148">
        <v>865.3</v>
      </c>
      <c r="I315" s="148">
        <v>0</v>
      </c>
      <c r="J315" s="143">
        <f t="shared" si="106"/>
        <v>0</v>
      </c>
    </row>
    <row r="316" spans="1:10" s="117" customFormat="1" x14ac:dyDescent="0.2">
      <c r="A316" s="152" t="s">
        <v>813</v>
      </c>
      <c r="B316" s="134"/>
      <c r="C316" s="138" t="s">
        <v>59</v>
      </c>
      <c r="D316" s="79" t="s">
        <v>306</v>
      </c>
      <c r="E316" s="135" t="s">
        <v>812</v>
      </c>
      <c r="F316" s="151"/>
      <c r="G316" s="151"/>
      <c r="H316" s="142">
        <f>H317</f>
        <v>281.39999999999998</v>
      </c>
      <c r="I316" s="142">
        <f>I317</f>
        <v>281.39999999999998</v>
      </c>
      <c r="J316" s="143">
        <f t="shared" si="106"/>
        <v>100</v>
      </c>
    </row>
    <row r="317" spans="1:10" x14ac:dyDescent="0.2">
      <c r="A317" s="149" t="s">
        <v>72</v>
      </c>
      <c r="B317" s="141"/>
      <c r="C317" s="150" t="s">
        <v>59</v>
      </c>
      <c r="D317" s="95" t="s">
        <v>306</v>
      </c>
      <c r="E317" s="147" t="s">
        <v>812</v>
      </c>
      <c r="F317" s="151" t="s">
        <v>73</v>
      </c>
      <c r="G317" s="151"/>
      <c r="H317" s="148">
        <f>H318</f>
        <v>281.39999999999998</v>
      </c>
      <c r="I317" s="148">
        <f t="shared" ref="I317" si="135">I318</f>
        <v>281.39999999999998</v>
      </c>
      <c r="J317" s="143">
        <f t="shared" si="106"/>
        <v>100</v>
      </c>
    </row>
    <row r="318" spans="1:10" x14ac:dyDescent="0.2">
      <c r="A318" s="149" t="s">
        <v>814</v>
      </c>
      <c r="B318" s="141"/>
      <c r="C318" s="150" t="s">
        <v>59</v>
      </c>
      <c r="D318" s="95" t="s">
        <v>306</v>
      </c>
      <c r="E318" s="147" t="s">
        <v>812</v>
      </c>
      <c r="F318" s="151">
        <v>830</v>
      </c>
      <c r="G318" s="151">
        <v>900100</v>
      </c>
      <c r="H318" s="148">
        <v>281.39999999999998</v>
      </c>
      <c r="I318" s="148">
        <v>281.39999999999998</v>
      </c>
      <c r="J318" s="143">
        <f t="shared" si="106"/>
        <v>100</v>
      </c>
    </row>
    <row r="319" spans="1:10" x14ac:dyDescent="0.2">
      <c r="A319" s="110" t="s">
        <v>90</v>
      </c>
      <c r="B319" s="141"/>
      <c r="C319" s="138">
        <v>901</v>
      </c>
      <c r="D319" s="79" t="s">
        <v>278</v>
      </c>
      <c r="E319" s="147"/>
      <c r="F319" s="151"/>
      <c r="G319" s="151"/>
      <c r="H319" s="142">
        <f t="shared" ref="H319:I319" si="136">H320</f>
        <v>6559.5</v>
      </c>
      <c r="I319" s="142">
        <f t="shared" si="136"/>
        <v>3671.5</v>
      </c>
      <c r="J319" s="143">
        <f t="shared" si="106"/>
        <v>55.972253982773083</v>
      </c>
    </row>
    <row r="320" spans="1:10" x14ac:dyDescent="0.2">
      <c r="A320" s="152" t="s">
        <v>617</v>
      </c>
      <c r="B320" s="141"/>
      <c r="C320" s="138">
        <v>901</v>
      </c>
      <c r="D320" s="79" t="s">
        <v>278</v>
      </c>
      <c r="E320" s="135" t="s">
        <v>162</v>
      </c>
      <c r="F320" s="151"/>
      <c r="G320" s="151"/>
      <c r="H320" s="142">
        <f>H327+H321</f>
        <v>6559.5</v>
      </c>
      <c r="I320" s="142">
        <f t="shared" ref="I320" si="137">I327+I321</f>
        <v>3671.5</v>
      </c>
      <c r="J320" s="143">
        <f t="shared" si="106"/>
        <v>55.972253982773083</v>
      </c>
    </row>
    <row r="321" spans="1:10" ht="38.25" x14ac:dyDescent="0.2">
      <c r="A321" s="171" t="s">
        <v>512</v>
      </c>
      <c r="B321" s="141"/>
      <c r="C321" s="138">
        <v>901</v>
      </c>
      <c r="D321" s="79" t="s">
        <v>278</v>
      </c>
      <c r="E321" s="135" t="s">
        <v>163</v>
      </c>
      <c r="F321" s="151"/>
      <c r="G321" s="151"/>
      <c r="H321" s="142">
        <f>H322</f>
        <v>799</v>
      </c>
      <c r="I321" s="142">
        <f t="shared" ref="I321:I323" si="138">I322</f>
        <v>0</v>
      </c>
      <c r="J321" s="143">
        <f t="shared" si="106"/>
        <v>0</v>
      </c>
    </row>
    <row r="322" spans="1:10" ht="38.25" x14ac:dyDescent="0.2">
      <c r="A322" s="152" t="s">
        <v>608</v>
      </c>
      <c r="B322" s="141"/>
      <c r="C322" s="138">
        <v>901</v>
      </c>
      <c r="D322" s="79" t="s">
        <v>278</v>
      </c>
      <c r="E322" s="135" t="s">
        <v>606</v>
      </c>
      <c r="F322" s="153"/>
      <c r="G322" s="153"/>
      <c r="H322" s="142">
        <f>H323</f>
        <v>799</v>
      </c>
      <c r="I322" s="142">
        <f t="shared" si="138"/>
        <v>0</v>
      </c>
      <c r="J322" s="143">
        <f t="shared" ref="J322:J385" si="139">I322/H322*100</f>
        <v>0</v>
      </c>
    </row>
    <row r="323" spans="1:10" ht="51" x14ac:dyDescent="0.2">
      <c r="A323" s="149" t="s">
        <v>612</v>
      </c>
      <c r="B323" s="141"/>
      <c r="C323" s="150">
        <v>901</v>
      </c>
      <c r="D323" s="95" t="s">
        <v>278</v>
      </c>
      <c r="E323" s="147" t="s">
        <v>607</v>
      </c>
      <c r="F323" s="151"/>
      <c r="G323" s="151"/>
      <c r="H323" s="148">
        <f>H324</f>
        <v>799</v>
      </c>
      <c r="I323" s="148">
        <f t="shared" si="138"/>
        <v>0</v>
      </c>
      <c r="J323" s="143">
        <f t="shared" si="139"/>
        <v>0</v>
      </c>
    </row>
    <row r="324" spans="1:10" ht="25.5" x14ac:dyDescent="0.2">
      <c r="A324" s="149" t="s">
        <v>79</v>
      </c>
      <c r="B324" s="141"/>
      <c r="C324" s="150">
        <v>901</v>
      </c>
      <c r="D324" s="95" t="s">
        <v>278</v>
      </c>
      <c r="E324" s="147" t="s">
        <v>607</v>
      </c>
      <c r="F324" s="151" t="s">
        <v>80</v>
      </c>
      <c r="G324" s="151"/>
      <c r="H324" s="148">
        <f>H325+H326</f>
        <v>799</v>
      </c>
      <c r="I324" s="148">
        <f t="shared" ref="I324" si="140">I325+I326</f>
        <v>0</v>
      </c>
      <c r="J324" s="143">
        <f t="shared" si="139"/>
        <v>0</v>
      </c>
    </row>
    <row r="325" spans="1:10" x14ac:dyDescent="0.2">
      <c r="A325" s="149" t="s">
        <v>81</v>
      </c>
      <c r="B325" s="141"/>
      <c r="C325" s="150">
        <v>901</v>
      </c>
      <c r="D325" s="95" t="s">
        <v>278</v>
      </c>
      <c r="E325" s="147" t="s">
        <v>607</v>
      </c>
      <c r="F325" s="151" t="s">
        <v>82</v>
      </c>
      <c r="G325" s="151">
        <v>900302</v>
      </c>
      <c r="H325" s="148">
        <v>631</v>
      </c>
      <c r="I325" s="148">
        <v>0</v>
      </c>
      <c r="J325" s="143">
        <f t="shared" si="139"/>
        <v>0</v>
      </c>
    </row>
    <row r="326" spans="1:10" x14ac:dyDescent="0.2">
      <c r="A326" s="149" t="s">
        <v>81</v>
      </c>
      <c r="B326" s="141"/>
      <c r="C326" s="150">
        <v>901</v>
      </c>
      <c r="D326" s="95" t="s">
        <v>278</v>
      </c>
      <c r="E326" s="147" t="s">
        <v>607</v>
      </c>
      <c r="F326" s="151" t="s">
        <v>82</v>
      </c>
      <c r="G326" s="151">
        <v>900100</v>
      </c>
      <c r="H326" s="148">
        <v>168</v>
      </c>
      <c r="I326" s="148">
        <v>0</v>
      </c>
      <c r="J326" s="143">
        <f t="shared" si="139"/>
        <v>0</v>
      </c>
    </row>
    <row r="327" spans="1:10" ht="25.5" x14ac:dyDescent="0.2">
      <c r="A327" s="144" t="s">
        <v>610</v>
      </c>
      <c r="B327" s="141"/>
      <c r="C327" s="138">
        <v>901</v>
      </c>
      <c r="D327" s="79" t="s">
        <v>278</v>
      </c>
      <c r="E327" s="135" t="s">
        <v>174</v>
      </c>
      <c r="F327" s="153"/>
      <c r="G327" s="153"/>
      <c r="H327" s="142">
        <f>H328+H335+H339</f>
        <v>5760.5</v>
      </c>
      <c r="I327" s="142">
        <f t="shared" ref="I327" si="141">I328+I335+I339</f>
        <v>3671.5</v>
      </c>
      <c r="J327" s="143">
        <f t="shared" si="139"/>
        <v>63.735786824060412</v>
      </c>
    </row>
    <row r="328" spans="1:10" x14ac:dyDescent="0.2">
      <c r="A328" s="144" t="s">
        <v>611</v>
      </c>
      <c r="B328" s="141"/>
      <c r="C328" s="138">
        <v>901</v>
      </c>
      <c r="D328" s="79" t="s">
        <v>278</v>
      </c>
      <c r="E328" s="135" t="s">
        <v>268</v>
      </c>
      <c r="F328" s="153"/>
      <c r="G328" s="153"/>
      <c r="H328" s="142">
        <f>H329+H332</f>
        <v>3901.8</v>
      </c>
      <c r="I328" s="142">
        <f t="shared" ref="I328" si="142">I329+I332</f>
        <v>2413.3000000000002</v>
      </c>
      <c r="J328" s="143">
        <f t="shared" si="139"/>
        <v>61.850940591521862</v>
      </c>
    </row>
    <row r="329" spans="1:10" ht="38.25" x14ac:dyDescent="0.2">
      <c r="A329" s="149" t="s">
        <v>514</v>
      </c>
      <c r="B329" s="141"/>
      <c r="C329" s="150">
        <v>901</v>
      </c>
      <c r="D329" s="95" t="s">
        <v>278</v>
      </c>
      <c r="E329" s="147" t="s">
        <v>269</v>
      </c>
      <c r="F329" s="151"/>
      <c r="G329" s="151"/>
      <c r="H329" s="148">
        <f t="shared" ref="H329:I330" si="143">H330</f>
        <v>2240.8000000000002</v>
      </c>
      <c r="I329" s="148">
        <f t="shared" si="143"/>
        <v>1305.4000000000001</v>
      </c>
      <c r="J329" s="143">
        <f t="shared" si="139"/>
        <v>58.255980007140309</v>
      </c>
    </row>
    <row r="330" spans="1:10" x14ac:dyDescent="0.2">
      <c r="A330" s="149" t="s">
        <v>68</v>
      </c>
      <c r="B330" s="141"/>
      <c r="C330" s="150">
        <v>901</v>
      </c>
      <c r="D330" s="95" t="s">
        <v>278</v>
      </c>
      <c r="E330" s="147" t="s">
        <v>269</v>
      </c>
      <c r="F330" s="151" t="s">
        <v>69</v>
      </c>
      <c r="G330" s="151"/>
      <c r="H330" s="148">
        <f t="shared" si="143"/>
        <v>2240.8000000000002</v>
      </c>
      <c r="I330" s="148">
        <f t="shared" si="143"/>
        <v>1305.4000000000001</v>
      </c>
      <c r="J330" s="143">
        <f t="shared" si="139"/>
        <v>58.255980007140309</v>
      </c>
    </row>
    <row r="331" spans="1:10" ht="25.5" x14ac:dyDescent="0.2">
      <c r="A331" s="149" t="s">
        <v>70</v>
      </c>
      <c r="B331" s="141"/>
      <c r="C331" s="150">
        <v>901</v>
      </c>
      <c r="D331" s="95" t="s">
        <v>278</v>
      </c>
      <c r="E331" s="147" t="s">
        <v>269</v>
      </c>
      <c r="F331" s="151" t="s">
        <v>71</v>
      </c>
      <c r="G331" s="151">
        <v>900100</v>
      </c>
      <c r="H331" s="148">
        <v>2240.8000000000002</v>
      </c>
      <c r="I331" s="148">
        <v>1305.4000000000001</v>
      </c>
      <c r="J331" s="143">
        <f t="shared" si="139"/>
        <v>58.255980007140309</v>
      </c>
    </row>
    <row r="332" spans="1:10" ht="25.5" x14ac:dyDescent="0.2">
      <c r="A332" s="149" t="s">
        <v>270</v>
      </c>
      <c r="B332" s="141"/>
      <c r="C332" s="150">
        <v>901</v>
      </c>
      <c r="D332" s="95" t="s">
        <v>278</v>
      </c>
      <c r="E332" s="147" t="s">
        <v>271</v>
      </c>
      <c r="F332" s="151"/>
      <c r="G332" s="151"/>
      <c r="H332" s="148">
        <f t="shared" ref="H332:I333" si="144">H333</f>
        <v>1661</v>
      </c>
      <c r="I332" s="148">
        <f t="shared" si="144"/>
        <v>1107.9000000000001</v>
      </c>
      <c r="J332" s="143">
        <f t="shared" si="139"/>
        <v>66.700782661047569</v>
      </c>
    </row>
    <row r="333" spans="1:10" x14ac:dyDescent="0.2">
      <c r="A333" s="149" t="s">
        <v>68</v>
      </c>
      <c r="B333" s="141"/>
      <c r="C333" s="150">
        <v>901</v>
      </c>
      <c r="D333" s="95" t="s">
        <v>278</v>
      </c>
      <c r="E333" s="147" t="s">
        <v>271</v>
      </c>
      <c r="F333" s="151" t="s">
        <v>69</v>
      </c>
      <c r="G333" s="151"/>
      <c r="H333" s="148">
        <f t="shared" si="144"/>
        <v>1661</v>
      </c>
      <c r="I333" s="148">
        <f t="shared" si="144"/>
        <v>1107.9000000000001</v>
      </c>
      <c r="J333" s="143">
        <f t="shared" si="139"/>
        <v>66.700782661047569</v>
      </c>
    </row>
    <row r="334" spans="1:10" ht="25.5" x14ac:dyDescent="0.2">
      <c r="A334" s="149" t="s">
        <v>70</v>
      </c>
      <c r="B334" s="141"/>
      <c r="C334" s="150">
        <v>901</v>
      </c>
      <c r="D334" s="95" t="s">
        <v>278</v>
      </c>
      <c r="E334" s="147" t="s">
        <v>271</v>
      </c>
      <c r="F334" s="151" t="s">
        <v>71</v>
      </c>
      <c r="G334" s="151">
        <v>900100</v>
      </c>
      <c r="H334" s="148">
        <v>1661</v>
      </c>
      <c r="I334" s="148">
        <v>1107.9000000000001</v>
      </c>
      <c r="J334" s="143">
        <f t="shared" si="139"/>
        <v>66.700782661047569</v>
      </c>
    </row>
    <row r="335" spans="1:10" x14ac:dyDescent="0.2">
      <c r="A335" s="144" t="s">
        <v>609</v>
      </c>
      <c r="B335" s="141"/>
      <c r="C335" s="138">
        <v>901</v>
      </c>
      <c r="D335" s="79" t="s">
        <v>278</v>
      </c>
      <c r="E335" s="135" t="s">
        <v>266</v>
      </c>
      <c r="F335" s="153"/>
      <c r="G335" s="151"/>
      <c r="H335" s="142">
        <f t="shared" ref="H335:I337" si="145">H336</f>
        <v>251.3</v>
      </c>
      <c r="I335" s="142">
        <f t="shared" si="145"/>
        <v>251.1</v>
      </c>
      <c r="J335" s="143">
        <f t="shared" si="139"/>
        <v>99.920413847990446</v>
      </c>
    </row>
    <row r="336" spans="1:10" x14ac:dyDescent="0.2">
      <c r="A336" s="157" t="s">
        <v>265</v>
      </c>
      <c r="B336" s="141"/>
      <c r="C336" s="150">
        <v>901</v>
      </c>
      <c r="D336" s="95" t="s">
        <v>278</v>
      </c>
      <c r="E336" s="147" t="s">
        <v>267</v>
      </c>
      <c r="F336" s="151"/>
      <c r="G336" s="151"/>
      <c r="H336" s="148">
        <f t="shared" si="145"/>
        <v>251.3</v>
      </c>
      <c r="I336" s="148">
        <f t="shared" si="145"/>
        <v>251.1</v>
      </c>
      <c r="J336" s="143">
        <f t="shared" si="139"/>
        <v>99.920413847990446</v>
      </c>
    </row>
    <row r="337" spans="1:10" x14ac:dyDescent="0.2">
      <c r="A337" s="149" t="s">
        <v>68</v>
      </c>
      <c r="B337" s="141"/>
      <c r="C337" s="150">
        <v>901</v>
      </c>
      <c r="D337" s="95" t="s">
        <v>278</v>
      </c>
      <c r="E337" s="147" t="s">
        <v>267</v>
      </c>
      <c r="F337" s="151" t="s">
        <v>69</v>
      </c>
      <c r="G337" s="151"/>
      <c r="H337" s="148">
        <f t="shared" si="145"/>
        <v>251.3</v>
      </c>
      <c r="I337" s="148">
        <f t="shared" si="145"/>
        <v>251.1</v>
      </c>
      <c r="J337" s="143">
        <f t="shared" si="139"/>
        <v>99.920413847990446</v>
      </c>
    </row>
    <row r="338" spans="1:10" ht="25.5" x14ac:dyDescent="0.2">
      <c r="A338" s="149" t="s">
        <v>70</v>
      </c>
      <c r="B338" s="141"/>
      <c r="C338" s="150">
        <v>901</v>
      </c>
      <c r="D338" s="95" t="s">
        <v>278</v>
      </c>
      <c r="E338" s="147" t="s">
        <v>267</v>
      </c>
      <c r="F338" s="151" t="s">
        <v>71</v>
      </c>
      <c r="G338" s="151">
        <v>900100</v>
      </c>
      <c r="H338" s="148">
        <v>251.3</v>
      </c>
      <c r="I338" s="148">
        <v>251.1</v>
      </c>
      <c r="J338" s="143">
        <f t="shared" si="139"/>
        <v>99.920413847990446</v>
      </c>
    </row>
    <row r="339" spans="1:10" x14ac:dyDescent="0.2">
      <c r="A339" s="144" t="s">
        <v>613</v>
      </c>
      <c r="B339" s="141"/>
      <c r="C339" s="138">
        <v>901</v>
      </c>
      <c r="D339" s="79" t="s">
        <v>278</v>
      </c>
      <c r="E339" s="135" t="s">
        <v>332</v>
      </c>
      <c r="F339" s="153"/>
      <c r="G339" s="151"/>
      <c r="H339" s="142">
        <f>H340+H343+H346</f>
        <v>1607.4</v>
      </c>
      <c r="I339" s="142">
        <f t="shared" ref="I339" si="146">I340+I343+I346</f>
        <v>1007.1</v>
      </c>
      <c r="J339" s="143">
        <f t="shared" si="139"/>
        <v>62.653975363941768</v>
      </c>
    </row>
    <row r="340" spans="1:10" x14ac:dyDescent="0.2">
      <c r="A340" s="157" t="s">
        <v>614</v>
      </c>
      <c r="B340" s="141"/>
      <c r="C340" s="150">
        <v>901</v>
      </c>
      <c r="D340" s="95" t="s">
        <v>278</v>
      </c>
      <c r="E340" s="147" t="s">
        <v>334</v>
      </c>
      <c r="F340" s="90"/>
      <c r="G340" s="151"/>
      <c r="H340" s="148">
        <f t="shared" ref="H340:I341" si="147">H341</f>
        <v>1117.4000000000001</v>
      </c>
      <c r="I340" s="148">
        <f t="shared" si="147"/>
        <v>601.1</v>
      </c>
      <c r="J340" s="143">
        <f t="shared" si="139"/>
        <v>53.794522999821012</v>
      </c>
    </row>
    <row r="341" spans="1:10" x14ac:dyDescent="0.2">
      <c r="A341" s="149" t="s">
        <v>68</v>
      </c>
      <c r="B341" s="141"/>
      <c r="C341" s="150">
        <v>901</v>
      </c>
      <c r="D341" s="95" t="s">
        <v>278</v>
      </c>
      <c r="E341" s="147" t="s">
        <v>334</v>
      </c>
      <c r="F341" s="151" t="s">
        <v>69</v>
      </c>
      <c r="G341" s="151"/>
      <c r="H341" s="148">
        <f t="shared" si="147"/>
        <v>1117.4000000000001</v>
      </c>
      <c r="I341" s="148">
        <f t="shared" si="147"/>
        <v>601.1</v>
      </c>
      <c r="J341" s="143">
        <f t="shared" si="139"/>
        <v>53.794522999821012</v>
      </c>
    </row>
    <row r="342" spans="1:10" ht="25.5" x14ac:dyDescent="0.2">
      <c r="A342" s="149" t="s">
        <v>70</v>
      </c>
      <c r="B342" s="141"/>
      <c r="C342" s="150">
        <v>901</v>
      </c>
      <c r="D342" s="95" t="s">
        <v>278</v>
      </c>
      <c r="E342" s="147" t="s">
        <v>334</v>
      </c>
      <c r="F342" s="151" t="s">
        <v>71</v>
      </c>
      <c r="G342" s="151">
        <v>900100</v>
      </c>
      <c r="H342" s="148">
        <v>1117.4000000000001</v>
      </c>
      <c r="I342" s="148">
        <v>601.1</v>
      </c>
      <c r="J342" s="143">
        <f t="shared" si="139"/>
        <v>53.794522999821012</v>
      </c>
    </row>
    <row r="343" spans="1:10" ht="51" x14ac:dyDescent="0.2">
      <c r="A343" s="157" t="s">
        <v>615</v>
      </c>
      <c r="B343" s="141"/>
      <c r="C343" s="150">
        <v>901</v>
      </c>
      <c r="D343" s="95" t="s">
        <v>278</v>
      </c>
      <c r="E343" s="147" t="s">
        <v>335</v>
      </c>
      <c r="F343" s="90"/>
      <c r="G343" s="151"/>
      <c r="H343" s="148">
        <f t="shared" ref="H343:I344" si="148">H344</f>
        <v>240</v>
      </c>
      <c r="I343" s="148">
        <f t="shared" si="148"/>
        <v>156</v>
      </c>
      <c r="J343" s="143">
        <f t="shared" si="139"/>
        <v>65</v>
      </c>
    </row>
    <row r="344" spans="1:10" x14ac:dyDescent="0.2">
      <c r="A344" s="149" t="s">
        <v>68</v>
      </c>
      <c r="B344" s="141"/>
      <c r="C344" s="150">
        <v>901</v>
      </c>
      <c r="D344" s="95" t="s">
        <v>278</v>
      </c>
      <c r="E344" s="147" t="s">
        <v>335</v>
      </c>
      <c r="F344" s="151" t="s">
        <v>69</v>
      </c>
      <c r="G344" s="151"/>
      <c r="H344" s="148">
        <f t="shared" si="148"/>
        <v>240</v>
      </c>
      <c r="I344" s="148">
        <f t="shared" si="148"/>
        <v>156</v>
      </c>
      <c r="J344" s="143">
        <f t="shared" si="139"/>
        <v>65</v>
      </c>
    </row>
    <row r="345" spans="1:10" ht="25.5" x14ac:dyDescent="0.2">
      <c r="A345" s="149" t="s">
        <v>70</v>
      </c>
      <c r="B345" s="141"/>
      <c r="C345" s="150">
        <v>901</v>
      </c>
      <c r="D345" s="95" t="s">
        <v>278</v>
      </c>
      <c r="E345" s="147" t="s">
        <v>335</v>
      </c>
      <c r="F345" s="151" t="s">
        <v>71</v>
      </c>
      <c r="G345" s="151">
        <v>900100</v>
      </c>
      <c r="H345" s="148">
        <v>240</v>
      </c>
      <c r="I345" s="148">
        <v>156</v>
      </c>
      <c r="J345" s="143">
        <f t="shared" si="139"/>
        <v>65</v>
      </c>
    </row>
    <row r="346" spans="1:10" ht="38.25" x14ac:dyDescent="0.2">
      <c r="A346" s="157" t="s">
        <v>616</v>
      </c>
      <c r="B346" s="141"/>
      <c r="C346" s="150">
        <v>901</v>
      </c>
      <c r="D346" s="95" t="s">
        <v>278</v>
      </c>
      <c r="E346" s="147" t="s">
        <v>336</v>
      </c>
      <c r="F346" s="90"/>
      <c r="G346" s="151"/>
      <c r="H346" s="148">
        <f t="shared" ref="H346:I347" si="149">H347</f>
        <v>250</v>
      </c>
      <c r="I346" s="148">
        <f t="shared" si="149"/>
        <v>250</v>
      </c>
      <c r="J346" s="143">
        <f t="shared" si="139"/>
        <v>100</v>
      </c>
    </row>
    <row r="347" spans="1:10" x14ac:dyDescent="0.2">
      <c r="A347" s="149" t="s">
        <v>68</v>
      </c>
      <c r="B347" s="141"/>
      <c r="C347" s="150">
        <v>901</v>
      </c>
      <c r="D347" s="95" t="s">
        <v>278</v>
      </c>
      <c r="E347" s="147" t="s">
        <v>336</v>
      </c>
      <c r="F347" s="151" t="s">
        <v>69</v>
      </c>
      <c r="G347" s="151"/>
      <c r="H347" s="148">
        <f t="shared" si="149"/>
        <v>250</v>
      </c>
      <c r="I347" s="148">
        <f t="shared" si="149"/>
        <v>250</v>
      </c>
      <c r="J347" s="143">
        <f t="shared" si="139"/>
        <v>100</v>
      </c>
    </row>
    <row r="348" spans="1:10" ht="25.5" x14ac:dyDescent="0.2">
      <c r="A348" s="149" t="s">
        <v>70</v>
      </c>
      <c r="B348" s="141"/>
      <c r="C348" s="150">
        <v>901</v>
      </c>
      <c r="D348" s="95" t="s">
        <v>278</v>
      </c>
      <c r="E348" s="147" t="s">
        <v>336</v>
      </c>
      <c r="F348" s="151" t="s">
        <v>71</v>
      </c>
      <c r="G348" s="151">
        <v>900100</v>
      </c>
      <c r="H348" s="148">
        <v>250</v>
      </c>
      <c r="I348" s="148">
        <v>250</v>
      </c>
      <c r="J348" s="143">
        <f t="shared" si="139"/>
        <v>100</v>
      </c>
    </row>
    <row r="349" spans="1:10" x14ac:dyDescent="0.2">
      <c r="A349" s="110" t="s">
        <v>91</v>
      </c>
      <c r="B349" s="141"/>
      <c r="C349" s="138">
        <v>901</v>
      </c>
      <c r="D349" s="79" t="s">
        <v>338</v>
      </c>
      <c r="E349" s="138"/>
      <c r="F349" s="138"/>
      <c r="G349" s="138"/>
      <c r="H349" s="142">
        <f t="shared" ref="H349:I349" si="150">H356+H362+H350</f>
        <v>12388.2</v>
      </c>
      <c r="I349" s="142">
        <f t="shared" si="150"/>
        <v>150</v>
      </c>
      <c r="J349" s="143">
        <f t="shared" si="139"/>
        <v>1.2108296604833633</v>
      </c>
    </row>
    <row r="350" spans="1:10" ht="25.5" x14ac:dyDescent="0.2">
      <c r="A350" s="145" t="s">
        <v>204</v>
      </c>
      <c r="B350" s="135" t="s">
        <v>157</v>
      </c>
      <c r="C350" s="138">
        <v>901</v>
      </c>
      <c r="D350" s="79" t="s">
        <v>338</v>
      </c>
      <c r="E350" s="135" t="s">
        <v>172</v>
      </c>
      <c r="F350" s="138"/>
      <c r="G350" s="138"/>
      <c r="H350" s="142">
        <f>H351</f>
        <v>190</v>
      </c>
      <c r="I350" s="142">
        <f t="shared" ref="I350:I354" si="151">I351</f>
        <v>0</v>
      </c>
      <c r="J350" s="143">
        <f t="shared" si="139"/>
        <v>0</v>
      </c>
    </row>
    <row r="351" spans="1:10" ht="25.5" x14ac:dyDescent="0.2">
      <c r="A351" s="145" t="s">
        <v>205</v>
      </c>
      <c r="B351" s="135" t="s">
        <v>158</v>
      </c>
      <c r="C351" s="138">
        <v>901</v>
      </c>
      <c r="D351" s="79" t="s">
        <v>338</v>
      </c>
      <c r="E351" s="135" t="s">
        <v>173</v>
      </c>
      <c r="F351" s="150"/>
      <c r="G351" s="150"/>
      <c r="H351" s="142">
        <f>H352</f>
        <v>190</v>
      </c>
      <c r="I351" s="142">
        <f t="shared" si="151"/>
        <v>0</v>
      </c>
      <c r="J351" s="143">
        <f t="shared" si="139"/>
        <v>0</v>
      </c>
    </row>
    <row r="352" spans="1:10" x14ac:dyDescent="0.2">
      <c r="A352" s="152" t="s">
        <v>419</v>
      </c>
      <c r="B352" s="135"/>
      <c r="C352" s="138">
        <v>901</v>
      </c>
      <c r="D352" s="79" t="s">
        <v>338</v>
      </c>
      <c r="E352" s="135" t="s">
        <v>359</v>
      </c>
      <c r="F352" s="153"/>
      <c r="G352" s="153"/>
      <c r="H352" s="142">
        <f>H353</f>
        <v>190</v>
      </c>
      <c r="I352" s="142">
        <f t="shared" si="151"/>
        <v>0</v>
      </c>
      <c r="J352" s="143">
        <f t="shared" si="139"/>
        <v>0</v>
      </c>
    </row>
    <row r="353" spans="1:10" ht="38.25" x14ac:dyDescent="0.2">
      <c r="A353" s="149" t="s">
        <v>394</v>
      </c>
      <c r="B353" s="135"/>
      <c r="C353" s="150">
        <v>901</v>
      </c>
      <c r="D353" s="95" t="s">
        <v>338</v>
      </c>
      <c r="E353" s="147" t="s">
        <v>420</v>
      </c>
      <c r="F353" s="151"/>
      <c r="G353" s="151"/>
      <c r="H353" s="148">
        <f>H354</f>
        <v>190</v>
      </c>
      <c r="I353" s="148">
        <f t="shared" si="151"/>
        <v>0</v>
      </c>
      <c r="J353" s="143">
        <f t="shared" si="139"/>
        <v>0</v>
      </c>
    </row>
    <row r="354" spans="1:10" x14ac:dyDescent="0.2">
      <c r="A354" s="149" t="s">
        <v>68</v>
      </c>
      <c r="B354" s="135"/>
      <c r="C354" s="150">
        <v>901</v>
      </c>
      <c r="D354" s="95" t="s">
        <v>338</v>
      </c>
      <c r="E354" s="147" t="s">
        <v>420</v>
      </c>
      <c r="F354" s="151">
        <v>200</v>
      </c>
      <c r="G354" s="151"/>
      <c r="H354" s="148">
        <f>H355</f>
        <v>190</v>
      </c>
      <c r="I354" s="148">
        <f t="shared" si="151"/>
        <v>0</v>
      </c>
      <c r="J354" s="143">
        <f t="shared" si="139"/>
        <v>0</v>
      </c>
    </row>
    <row r="355" spans="1:10" ht="25.5" x14ac:dyDescent="0.2">
      <c r="A355" s="149" t="s">
        <v>70</v>
      </c>
      <c r="B355" s="135"/>
      <c r="C355" s="150">
        <v>901</v>
      </c>
      <c r="D355" s="95" t="s">
        <v>338</v>
      </c>
      <c r="E355" s="147" t="s">
        <v>420</v>
      </c>
      <c r="F355" s="151">
        <v>240</v>
      </c>
      <c r="G355" s="151">
        <v>900303</v>
      </c>
      <c r="H355" s="148">
        <v>190</v>
      </c>
      <c r="I355" s="148"/>
      <c r="J355" s="143">
        <f t="shared" si="139"/>
        <v>0</v>
      </c>
    </row>
    <row r="356" spans="1:10" x14ac:dyDescent="0.2">
      <c r="A356" s="145" t="s">
        <v>653</v>
      </c>
      <c r="B356" s="141"/>
      <c r="C356" s="138">
        <v>901</v>
      </c>
      <c r="D356" s="79" t="s">
        <v>338</v>
      </c>
      <c r="E356" s="135" t="s">
        <v>157</v>
      </c>
      <c r="F356" s="90"/>
      <c r="G356" s="90"/>
      <c r="H356" s="142">
        <f>H357</f>
        <v>1600</v>
      </c>
      <c r="I356" s="142">
        <f t="shared" ref="I356" si="152">I357</f>
        <v>0</v>
      </c>
      <c r="J356" s="143">
        <f t="shared" si="139"/>
        <v>0</v>
      </c>
    </row>
    <row r="357" spans="1:10" x14ac:dyDescent="0.2">
      <c r="A357" s="145" t="s">
        <v>654</v>
      </c>
      <c r="B357" s="141"/>
      <c r="C357" s="138">
        <v>901</v>
      </c>
      <c r="D357" s="79" t="s">
        <v>338</v>
      </c>
      <c r="E357" s="135" t="s">
        <v>339</v>
      </c>
      <c r="F357" s="87"/>
      <c r="G357" s="87"/>
      <c r="H357" s="142">
        <f t="shared" ref="H357:I360" si="153">H358</f>
        <v>1600</v>
      </c>
      <c r="I357" s="142">
        <f t="shared" si="153"/>
        <v>0</v>
      </c>
      <c r="J357" s="143">
        <f t="shared" si="139"/>
        <v>0</v>
      </c>
    </row>
    <row r="358" spans="1:10" ht="25.5" x14ac:dyDescent="0.2">
      <c r="A358" s="178" t="s">
        <v>410</v>
      </c>
      <c r="B358" s="141"/>
      <c r="C358" s="138">
        <v>901</v>
      </c>
      <c r="D358" s="79" t="s">
        <v>338</v>
      </c>
      <c r="E358" s="135" t="s">
        <v>340</v>
      </c>
      <c r="F358" s="153"/>
      <c r="G358" s="153"/>
      <c r="H358" s="142">
        <f t="shared" si="153"/>
        <v>1600</v>
      </c>
      <c r="I358" s="142">
        <f t="shared" si="153"/>
        <v>0</v>
      </c>
      <c r="J358" s="143">
        <f t="shared" si="139"/>
        <v>0</v>
      </c>
    </row>
    <row r="359" spans="1:10" x14ac:dyDescent="0.2">
      <c r="A359" s="157" t="s">
        <v>337</v>
      </c>
      <c r="B359" s="141"/>
      <c r="C359" s="150">
        <v>901</v>
      </c>
      <c r="D359" s="95" t="s">
        <v>338</v>
      </c>
      <c r="E359" s="147" t="s">
        <v>341</v>
      </c>
      <c r="F359" s="151"/>
      <c r="G359" s="151"/>
      <c r="H359" s="148">
        <f t="shared" si="153"/>
        <v>1600</v>
      </c>
      <c r="I359" s="148">
        <f t="shared" si="153"/>
        <v>0</v>
      </c>
      <c r="J359" s="143">
        <f t="shared" si="139"/>
        <v>0</v>
      </c>
    </row>
    <row r="360" spans="1:10" x14ac:dyDescent="0.2">
      <c r="A360" s="149" t="s">
        <v>72</v>
      </c>
      <c r="B360" s="141"/>
      <c r="C360" s="150">
        <v>901</v>
      </c>
      <c r="D360" s="95" t="s">
        <v>338</v>
      </c>
      <c r="E360" s="147" t="s">
        <v>341</v>
      </c>
      <c r="F360" s="151">
        <v>800</v>
      </c>
      <c r="G360" s="90"/>
      <c r="H360" s="148">
        <f t="shared" si="153"/>
        <v>1600</v>
      </c>
      <c r="I360" s="148">
        <f t="shared" si="153"/>
        <v>0</v>
      </c>
      <c r="J360" s="143">
        <f t="shared" si="139"/>
        <v>0</v>
      </c>
    </row>
    <row r="361" spans="1:10" ht="25.5" x14ac:dyDescent="0.2">
      <c r="A361" s="149" t="s">
        <v>92</v>
      </c>
      <c r="B361" s="141"/>
      <c r="C361" s="150">
        <v>901</v>
      </c>
      <c r="D361" s="95" t="s">
        <v>338</v>
      </c>
      <c r="E361" s="147" t="s">
        <v>341</v>
      </c>
      <c r="F361" s="151">
        <v>810</v>
      </c>
      <c r="G361" s="151">
        <v>900100</v>
      </c>
      <c r="H361" s="148">
        <v>1600</v>
      </c>
      <c r="I361" s="148">
        <v>0</v>
      </c>
      <c r="J361" s="143">
        <f t="shared" si="139"/>
        <v>0</v>
      </c>
    </row>
    <row r="362" spans="1:10" x14ac:dyDescent="0.2">
      <c r="A362" s="158" t="s">
        <v>637</v>
      </c>
      <c r="B362" s="141"/>
      <c r="C362" s="138">
        <v>901</v>
      </c>
      <c r="D362" s="79" t="s">
        <v>338</v>
      </c>
      <c r="E362" s="135" t="s">
        <v>169</v>
      </c>
      <c r="F362" s="93"/>
      <c r="G362" s="93"/>
      <c r="H362" s="142">
        <f>H368+H363</f>
        <v>10598.2</v>
      </c>
      <c r="I362" s="142">
        <f t="shared" ref="I362" si="154">I368+I363</f>
        <v>150</v>
      </c>
      <c r="J362" s="143">
        <f t="shared" si="139"/>
        <v>1.4153346794738728</v>
      </c>
    </row>
    <row r="363" spans="1:10" x14ac:dyDescent="0.2">
      <c r="A363" s="158" t="s">
        <v>643</v>
      </c>
      <c r="B363" s="141"/>
      <c r="C363" s="138">
        <v>901</v>
      </c>
      <c r="D363" s="79" t="s">
        <v>338</v>
      </c>
      <c r="E363" s="135" t="s">
        <v>638</v>
      </c>
      <c r="F363" s="93"/>
      <c r="G363" s="93"/>
      <c r="H363" s="142">
        <f>H364</f>
        <v>250</v>
      </c>
      <c r="I363" s="142">
        <f t="shared" ref="I363:I366" si="155">I364</f>
        <v>150</v>
      </c>
      <c r="J363" s="143">
        <f t="shared" si="139"/>
        <v>60</v>
      </c>
    </row>
    <row r="364" spans="1:10" ht="25.5" x14ac:dyDescent="0.2">
      <c r="A364" s="158" t="s">
        <v>644</v>
      </c>
      <c r="B364" s="141"/>
      <c r="C364" s="150">
        <v>901</v>
      </c>
      <c r="D364" s="95" t="s">
        <v>338</v>
      </c>
      <c r="E364" s="135" t="s">
        <v>639</v>
      </c>
      <c r="F364" s="93"/>
      <c r="G364" s="93"/>
      <c r="H364" s="142">
        <f>H365</f>
        <v>250</v>
      </c>
      <c r="I364" s="142">
        <f t="shared" si="155"/>
        <v>150</v>
      </c>
      <c r="J364" s="143">
        <f t="shared" si="139"/>
        <v>60</v>
      </c>
    </row>
    <row r="365" spans="1:10" ht="38.25" x14ac:dyDescent="0.2">
      <c r="A365" s="182" t="s">
        <v>645</v>
      </c>
      <c r="B365" s="141"/>
      <c r="C365" s="150">
        <v>901</v>
      </c>
      <c r="D365" s="95" t="s">
        <v>338</v>
      </c>
      <c r="E365" s="147" t="s">
        <v>640</v>
      </c>
      <c r="F365" s="93"/>
      <c r="G365" s="93"/>
      <c r="H365" s="142">
        <f>H366</f>
        <v>250</v>
      </c>
      <c r="I365" s="142">
        <f t="shared" si="155"/>
        <v>150</v>
      </c>
      <c r="J365" s="143">
        <f t="shared" si="139"/>
        <v>60</v>
      </c>
    </row>
    <row r="366" spans="1:10" x14ac:dyDescent="0.2">
      <c r="A366" s="149" t="s">
        <v>68</v>
      </c>
      <c r="B366" s="141"/>
      <c r="C366" s="150">
        <v>901</v>
      </c>
      <c r="D366" s="95" t="s">
        <v>338</v>
      </c>
      <c r="E366" s="147" t="s">
        <v>640</v>
      </c>
      <c r="F366" s="151" t="s">
        <v>69</v>
      </c>
      <c r="G366" s="151"/>
      <c r="H366" s="148">
        <f>H367</f>
        <v>250</v>
      </c>
      <c r="I366" s="148">
        <f t="shared" si="155"/>
        <v>150</v>
      </c>
      <c r="J366" s="143">
        <f t="shared" si="139"/>
        <v>60</v>
      </c>
    </row>
    <row r="367" spans="1:10" ht="25.5" x14ac:dyDescent="0.2">
      <c r="A367" s="149" t="s">
        <v>70</v>
      </c>
      <c r="B367" s="141"/>
      <c r="C367" s="150">
        <v>901</v>
      </c>
      <c r="D367" s="95" t="s">
        <v>338</v>
      </c>
      <c r="E367" s="147" t="s">
        <v>640</v>
      </c>
      <c r="F367" s="151" t="s">
        <v>71</v>
      </c>
      <c r="G367" s="151">
        <v>900100</v>
      </c>
      <c r="H367" s="148">
        <v>250</v>
      </c>
      <c r="I367" s="148">
        <v>150</v>
      </c>
      <c r="J367" s="143">
        <f t="shared" si="139"/>
        <v>60</v>
      </c>
    </row>
    <row r="368" spans="1:10" x14ac:dyDescent="0.2">
      <c r="A368" s="158" t="s">
        <v>634</v>
      </c>
      <c r="B368" s="141"/>
      <c r="C368" s="138">
        <v>901</v>
      </c>
      <c r="D368" s="79" t="s">
        <v>338</v>
      </c>
      <c r="E368" s="135" t="s">
        <v>215</v>
      </c>
      <c r="F368" s="151"/>
      <c r="G368" s="151"/>
      <c r="H368" s="142">
        <f>H373+H369</f>
        <v>10348.200000000001</v>
      </c>
      <c r="I368" s="142">
        <f t="shared" ref="I368" si="156">I373+I369</f>
        <v>0</v>
      </c>
      <c r="J368" s="143">
        <f t="shared" si="139"/>
        <v>0</v>
      </c>
    </row>
    <row r="369" spans="1:10" ht="51" x14ac:dyDescent="0.2">
      <c r="A369" s="217" t="s">
        <v>877</v>
      </c>
      <c r="B369" s="141"/>
      <c r="C369" s="138">
        <v>901</v>
      </c>
      <c r="D369" s="79" t="s">
        <v>338</v>
      </c>
      <c r="E369" s="135" t="s">
        <v>879</v>
      </c>
      <c r="F369" s="151"/>
      <c r="G369" s="168"/>
      <c r="H369" s="170">
        <f>H370</f>
        <v>7348.2</v>
      </c>
      <c r="I369" s="170">
        <f t="shared" ref="I369:I371" si="157">I370</f>
        <v>0</v>
      </c>
      <c r="J369" s="143">
        <f t="shared" si="139"/>
        <v>0</v>
      </c>
    </row>
    <row r="370" spans="1:10" x14ac:dyDescent="0.2">
      <c r="A370" s="149" t="s">
        <v>878</v>
      </c>
      <c r="B370" s="141"/>
      <c r="C370" s="150">
        <v>901</v>
      </c>
      <c r="D370" s="95" t="s">
        <v>338</v>
      </c>
      <c r="E370" s="147" t="s">
        <v>880</v>
      </c>
      <c r="F370" s="151"/>
      <c r="G370" s="168"/>
      <c r="H370" s="169">
        <f>H371</f>
        <v>7348.2</v>
      </c>
      <c r="I370" s="169">
        <f t="shared" si="157"/>
        <v>0</v>
      </c>
      <c r="J370" s="143">
        <f t="shared" si="139"/>
        <v>0</v>
      </c>
    </row>
    <row r="371" spans="1:10" x14ac:dyDescent="0.2">
      <c r="A371" s="149" t="s">
        <v>68</v>
      </c>
      <c r="B371" s="141"/>
      <c r="C371" s="150">
        <v>901</v>
      </c>
      <c r="D371" s="95" t="s">
        <v>338</v>
      </c>
      <c r="E371" s="147" t="s">
        <v>880</v>
      </c>
      <c r="F371" s="151" t="s">
        <v>69</v>
      </c>
      <c r="G371" s="151"/>
      <c r="H371" s="169">
        <f>H372</f>
        <v>7348.2</v>
      </c>
      <c r="I371" s="169">
        <f t="shared" si="157"/>
        <v>0</v>
      </c>
      <c r="J371" s="143">
        <f t="shared" si="139"/>
        <v>0</v>
      </c>
    </row>
    <row r="372" spans="1:10" ht="25.5" x14ac:dyDescent="0.2">
      <c r="A372" s="149" t="s">
        <v>70</v>
      </c>
      <c r="B372" s="141"/>
      <c r="C372" s="150">
        <v>901</v>
      </c>
      <c r="D372" s="95" t="s">
        <v>338</v>
      </c>
      <c r="E372" s="147" t="s">
        <v>880</v>
      </c>
      <c r="F372" s="151" t="s">
        <v>71</v>
      </c>
      <c r="G372" s="151">
        <v>900100</v>
      </c>
      <c r="H372" s="169">
        <v>7348.2</v>
      </c>
      <c r="I372" s="169">
        <v>0</v>
      </c>
      <c r="J372" s="143">
        <f t="shared" si="139"/>
        <v>0</v>
      </c>
    </row>
    <row r="373" spans="1:10" ht="28.5" customHeight="1" x14ac:dyDescent="0.2">
      <c r="A373" s="183" t="s">
        <v>646</v>
      </c>
      <c r="B373" s="141"/>
      <c r="C373" s="138">
        <v>901</v>
      </c>
      <c r="D373" s="79" t="s">
        <v>338</v>
      </c>
      <c r="E373" s="135" t="s">
        <v>641</v>
      </c>
      <c r="F373" s="93"/>
      <c r="G373" s="93"/>
      <c r="H373" s="142">
        <f t="shared" ref="H373:I375" si="158">H374</f>
        <v>3000</v>
      </c>
      <c r="I373" s="142">
        <f t="shared" si="158"/>
        <v>0</v>
      </c>
      <c r="J373" s="143">
        <f t="shared" si="139"/>
        <v>0</v>
      </c>
    </row>
    <row r="374" spans="1:10" ht="25.5" x14ac:dyDescent="0.2">
      <c r="A374" s="184" t="s">
        <v>361</v>
      </c>
      <c r="B374" s="141"/>
      <c r="C374" s="150">
        <v>901</v>
      </c>
      <c r="D374" s="95" t="s">
        <v>338</v>
      </c>
      <c r="E374" s="147" t="s">
        <v>642</v>
      </c>
      <c r="F374" s="91"/>
      <c r="G374" s="91"/>
      <c r="H374" s="148">
        <f t="shared" si="158"/>
        <v>3000</v>
      </c>
      <c r="I374" s="148">
        <f t="shared" si="158"/>
        <v>0</v>
      </c>
      <c r="J374" s="143">
        <f t="shared" si="139"/>
        <v>0</v>
      </c>
    </row>
    <row r="375" spans="1:10" x14ac:dyDescent="0.2">
      <c r="A375" s="149" t="s">
        <v>68</v>
      </c>
      <c r="B375" s="141"/>
      <c r="C375" s="150">
        <v>901</v>
      </c>
      <c r="D375" s="95" t="s">
        <v>338</v>
      </c>
      <c r="E375" s="147" t="s">
        <v>642</v>
      </c>
      <c r="F375" s="151" t="s">
        <v>69</v>
      </c>
      <c r="G375" s="151"/>
      <c r="H375" s="148">
        <f t="shared" si="158"/>
        <v>3000</v>
      </c>
      <c r="I375" s="148">
        <f t="shared" si="158"/>
        <v>0</v>
      </c>
      <c r="J375" s="143">
        <f t="shared" si="139"/>
        <v>0</v>
      </c>
    </row>
    <row r="376" spans="1:10" ht="25.5" x14ac:dyDescent="0.2">
      <c r="A376" s="149" t="s">
        <v>70</v>
      </c>
      <c r="B376" s="141"/>
      <c r="C376" s="150">
        <v>901</v>
      </c>
      <c r="D376" s="95" t="s">
        <v>338</v>
      </c>
      <c r="E376" s="147" t="s">
        <v>642</v>
      </c>
      <c r="F376" s="151" t="s">
        <v>71</v>
      </c>
      <c r="G376" s="151">
        <v>900100</v>
      </c>
      <c r="H376" s="148">
        <v>3000</v>
      </c>
      <c r="I376" s="148">
        <v>0</v>
      </c>
      <c r="J376" s="143">
        <f t="shared" si="139"/>
        <v>0</v>
      </c>
    </row>
    <row r="377" spans="1:10" x14ac:dyDescent="0.2">
      <c r="A377" s="144" t="s">
        <v>93</v>
      </c>
      <c r="B377" s="185" t="s">
        <v>59</v>
      </c>
      <c r="C377" s="185">
        <v>901</v>
      </c>
      <c r="D377" s="135" t="s">
        <v>389</v>
      </c>
      <c r="E377" s="147"/>
      <c r="F377" s="151"/>
      <c r="G377" s="151"/>
      <c r="H377" s="142">
        <f>H378+H398+H430</f>
        <v>825472.4</v>
      </c>
      <c r="I377" s="142">
        <f>I378+I398+I430</f>
        <v>453699.29999999993</v>
      </c>
      <c r="J377" s="143">
        <f t="shared" si="139"/>
        <v>54.962382751985395</v>
      </c>
    </row>
    <row r="378" spans="1:10" x14ac:dyDescent="0.2">
      <c r="A378" s="144" t="s">
        <v>94</v>
      </c>
      <c r="B378" s="185">
        <v>901</v>
      </c>
      <c r="C378" s="185">
        <v>901</v>
      </c>
      <c r="D378" s="135" t="s">
        <v>313</v>
      </c>
      <c r="E378" s="147"/>
      <c r="F378" s="151"/>
      <c r="G378" s="151"/>
      <c r="H378" s="142">
        <f>H391+H385+H379</f>
        <v>11581.5</v>
      </c>
      <c r="I378" s="142">
        <f>I391+I385+I379</f>
        <v>3646.6</v>
      </c>
      <c r="J378" s="143">
        <f t="shared" si="139"/>
        <v>31.486422311444979</v>
      </c>
    </row>
    <row r="379" spans="1:10" ht="25.5" x14ac:dyDescent="0.2">
      <c r="A379" s="110" t="s">
        <v>546</v>
      </c>
      <c r="B379" s="185"/>
      <c r="C379" s="138">
        <v>901</v>
      </c>
      <c r="D379" s="79" t="s">
        <v>313</v>
      </c>
      <c r="E379" s="162" t="s">
        <v>148</v>
      </c>
      <c r="F379" s="151"/>
      <c r="G379" s="151"/>
      <c r="H379" s="142">
        <f>H380</f>
        <v>3949</v>
      </c>
      <c r="I379" s="142">
        <f t="shared" ref="I379:I383" si="159">I380</f>
        <v>3509.4</v>
      </c>
      <c r="J379" s="143">
        <f t="shared" si="139"/>
        <v>88.868067865282356</v>
      </c>
    </row>
    <row r="380" spans="1:10" x14ac:dyDescent="0.2">
      <c r="A380" s="158" t="s">
        <v>541</v>
      </c>
      <c r="B380" s="185"/>
      <c r="C380" s="150">
        <v>901</v>
      </c>
      <c r="D380" s="95" t="s">
        <v>313</v>
      </c>
      <c r="E380" s="162" t="s">
        <v>543</v>
      </c>
      <c r="F380" s="151"/>
      <c r="G380" s="151"/>
      <c r="H380" s="142">
        <f>H381</f>
        <v>3949</v>
      </c>
      <c r="I380" s="142">
        <f t="shared" si="159"/>
        <v>3509.4</v>
      </c>
      <c r="J380" s="143">
        <f t="shared" si="139"/>
        <v>88.868067865282356</v>
      </c>
    </row>
    <row r="381" spans="1:10" ht="25.5" x14ac:dyDescent="0.2">
      <c r="A381" s="149" t="s">
        <v>776</v>
      </c>
      <c r="B381" s="185"/>
      <c r="C381" s="150">
        <v>901</v>
      </c>
      <c r="D381" s="95" t="s">
        <v>313</v>
      </c>
      <c r="E381" s="162" t="s">
        <v>778</v>
      </c>
      <c r="F381" s="151"/>
      <c r="G381" s="151"/>
      <c r="H381" s="142">
        <f>H382</f>
        <v>3949</v>
      </c>
      <c r="I381" s="142">
        <f t="shared" si="159"/>
        <v>3509.4</v>
      </c>
      <c r="J381" s="143">
        <f t="shared" si="139"/>
        <v>88.868067865282356</v>
      </c>
    </row>
    <row r="382" spans="1:10" ht="25.5" x14ac:dyDescent="0.2">
      <c r="A382" s="149" t="s">
        <v>777</v>
      </c>
      <c r="B382" s="185"/>
      <c r="C382" s="150">
        <v>901</v>
      </c>
      <c r="D382" s="95" t="s">
        <v>313</v>
      </c>
      <c r="E382" s="163" t="s">
        <v>779</v>
      </c>
      <c r="F382" s="151"/>
      <c r="G382" s="151"/>
      <c r="H382" s="148">
        <f>H383</f>
        <v>3949</v>
      </c>
      <c r="I382" s="148">
        <f t="shared" si="159"/>
        <v>3509.4</v>
      </c>
      <c r="J382" s="143">
        <f t="shared" si="139"/>
        <v>88.868067865282356</v>
      </c>
    </row>
    <row r="383" spans="1:10" x14ac:dyDescent="0.2">
      <c r="A383" s="149" t="s">
        <v>68</v>
      </c>
      <c r="B383" s="185"/>
      <c r="C383" s="150">
        <v>901</v>
      </c>
      <c r="D383" s="95" t="s">
        <v>313</v>
      </c>
      <c r="E383" s="163" t="s">
        <v>779</v>
      </c>
      <c r="F383" s="151" t="s">
        <v>69</v>
      </c>
      <c r="G383" s="151"/>
      <c r="H383" s="148">
        <f>H384</f>
        <v>3949</v>
      </c>
      <c r="I383" s="148">
        <f t="shared" si="159"/>
        <v>3509.4</v>
      </c>
      <c r="J383" s="143">
        <f t="shared" si="139"/>
        <v>88.868067865282356</v>
      </c>
    </row>
    <row r="384" spans="1:10" ht="25.5" x14ac:dyDescent="0.2">
      <c r="A384" s="149" t="s">
        <v>70</v>
      </c>
      <c r="B384" s="185"/>
      <c r="C384" s="150">
        <v>901</v>
      </c>
      <c r="D384" s="95" t="s">
        <v>313</v>
      </c>
      <c r="E384" s="163" t="s">
        <v>779</v>
      </c>
      <c r="F384" s="151" t="s">
        <v>71</v>
      </c>
      <c r="G384" s="151">
        <v>900100</v>
      </c>
      <c r="H384" s="148">
        <v>3949</v>
      </c>
      <c r="I384" s="148">
        <v>3509.4</v>
      </c>
      <c r="J384" s="143">
        <f t="shared" si="139"/>
        <v>88.868067865282356</v>
      </c>
    </row>
    <row r="385" spans="1:10" x14ac:dyDescent="0.2">
      <c r="A385" s="144" t="s">
        <v>742</v>
      </c>
      <c r="B385" s="185"/>
      <c r="C385" s="185">
        <v>901</v>
      </c>
      <c r="D385" s="77" t="s">
        <v>313</v>
      </c>
      <c r="E385" s="135" t="s">
        <v>178</v>
      </c>
      <c r="F385" s="78"/>
      <c r="G385" s="78"/>
      <c r="H385" s="142">
        <f>H386</f>
        <v>3500</v>
      </c>
      <c r="I385" s="142">
        <f t="shared" ref="I385:I389" si="160">I386</f>
        <v>137.19999999999999</v>
      </c>
      <c r="J385" s="143">
        <f t="shared" si="139"/>
        <v>3.92</v>
      </c>
    </row>
    <row r="386" spans="1:10" x14ac:dyDescent="0.2">
      <c r="A386" s="144" t="s">
        <v>328</v>
      </c>
      <c r="B386" s="185"/>
      <c r="C386" s="185">
        <v>901</v>
      </c>
      <c r="D386" s="79" t="s">
        <v>313</v>
      </c>
      <c r="E386" s="135" t="s">
        <v>330</v>
      </c>
      <c r="F386" s="159"/>
      <c r="G386" s="159"/>
      <c r="H386" s="142">
        <f>H387</f>
        <v>3500</v>
      </c>
      <c r="I386" s="142">
        <f t="shared" si="160"/>
        <v>137.19999999999999</v>
      </c>
      <c r="J386" s="143">
        <f t="shared" ref="J386:J445" si="161">I386/H386*100</f>
        <v>3.92</v>
      </c>
    </row>
    <row r="387" spans="1:10" ht="25.5" x14ac:dyDescent="0.2">
      <c r="A387" s="171" t="s">
        <v>747</v>
      </c>
      <c r="B387" s="185"/>
      <c r="C387" s="185">
        <v>901</v>
      </c>
      <c r="D387" s="79" t="s">
        <v>313</v>
      </c>
      <c r="E387" s="135" t="s">
        <v>342</v>
      </c>
      <c r="F387" s="159"/>
      <c r="G387" s="159"/>
      <c r="H387" s="142">
        <f>H388</f>
        <v>3500</v>
      </c>
      <c r="I387" s="142">
        <f t="shared" si="160"/>
        <v>137.19999999999999</v>
      </c>
      <c r="J387" s="143">
        <f t="shared" si="161"/>
        <v>3.92</v>
      </c>
    </row>
    <row r="388" spans="1:10" ht="25.5" x14ac:dyDescent="0.2">
      <c r="A388" s="175" t="s">
        <v>788</v>
      </c>
      <c r="B388" s="185"/>
      <c r="C388" s="150">
        <v>901</v>
      </c>
      <c r="D388" s="95" t="s">
        <v>313</v>
      </c>
      <c r="E388" s="147" t="s">
        <v>787</v>
      </c>
      <c r="F388" s="151"/>
      <c r="G388" s="151"/>
      <c r="H388" s="148">
        <f>H389</f>
        <v>3500</v>
      </c>
      <c r="I388" s="148">
        <f t="shared" si="160"/>
        <v>137.19999999999999</v>
      </c>
      <c r="J388" s="143">
        <f t="shared" si="161"/>
        <v>3.92</v>
      </c>
    </row>
    <row r="389" spans="1:10" x14ac:dyDescent="0.2">
      <c r="A389" s="149" t="s">
        <v>68</v>
      </c>
      <c r="B389" s="185"/>
      <c r="C389" s="150">
        <v>901</v>
      </c>
      <c r="D389" s="95" t="s">
        <v>313</v>
      </c>
      <c r="E389" s="147" t="s">
        <v>787</v>
      </c>
      <c r="F389" s="151" t="s">
        <v>69</v>
      </c>
      <c r="G389" s="151"/>
      <c r="H389" s="148">
        <f>H390</f>
        <v>3500</v>
      </c>
      <c r="I389" s="148">
        <f t="shared" si="160"/>
        <v>137.19999999999999</v>
      </c>
      <c r="J389" s="143">
        <f t="shared" si="161"/>
        <v>3.92</v>
      </c>
    </row>
    <row r="390" spans="1:10" ht="25.5" x14ac:dyDescent="0.2">
      <c r="A390" s="149" t="s">
        <v>70</v>
      </c>
      <c r="B390" s="185"/>
      <c r="C390" s="150">
        <v>901</v>
      </c>
      <c r="D390" s="95" t="s">
        <v>313</v>
      </c>
      <c r="E390" s="147" t="s">
        <v>787</v>
      </c>
      <c r="F390" s="151" t="s">
        <v>71</v>
      </c>
      <c r="G390" s="151">
        <v>900100</v>
      </c>
      <c r="H390" s="148">
        <v>3500</v>
      </c>
      <c r="I390" s="148">
        <v>137.19999999999999</v>
      </c>
      <c r="J390" s="143">
        <f t="shared" si="161"/>
        <v>3.92</v>
      </c>
    </row>
    <row r="391" spans="1:10" x14ac:dyDescent="0.2">
      <c r="A391" s="152" t="s">
        <v>229</v>
      </c>
      <c r="B391" s="141"/>
      <c r="C391" s="138" t="s">
        <v>59</v>
      </c>
      <c r="D391" s="79" t="s">
        <v>313</v>
      </c>
      <c r="E391" s="135" t="s">
        <v>230</v>
      </c>
      <c r="F391" s="151"/>
      <c r="G391" s="151"/>
      <c r="H391" s="142">
        <f>H393</f>
        <v>4132.5</v>
      </c>
      <c r="I391" s="142">
        <f t="shared" ref="I391" si="162">I393</f>
        <v>0</v>
      </c>
      <c r="J391" s="143">
        <f t="shared" si="161"/>
        <v>0</v>
      </c>
    </row>
    <row r="392" spans="1:10" ht="25.5" x14ac:dyDescent="0.2">
      <c r="A392" s="144" t="s">
        <v>425</v>
      </c>
      <c r="B392" s="141"/>
      <c r="C392" s="138" t="s">
        <v>59</v>
      </c>
      <c r="D392" s="79" t="s">
        <v>313</v>
      </c>
      <c r="E392" s="135" t="s">
        <v>236</v>
      </c>
      <c r="F392" s="151"/>
      <c r="G392" s="151"/>
      <c r="H392" s="142">
        <f>H393</f>
        <v>4132.5</v>
      </c>
      <c r="I392" s="142">
        <f t="shared" ref="I392" si="163">I393</f>
        <v>0</v>
      </c>
      <c r="J392" s="143">
        <f t="shared" si="161"/>
        <v>0</v>
      </c>
    </row>
    <row r="393" spans="1:10" ht="25.5" x14ac:dyDescent="0.2">
      <c r="A393" s="171" t="s">
        <v>232</v>
      </c>
      <c r="B393" s="141"/>
      <c r="C393" s="150" t="s">
        <v>59</v>
      </c>
      <c r="D393" s="79" t="s">
        <v>313</v>
      </c>
      <c r="E393" s="135" t="s">
        <v>735</v>
      </c>
      <c r="F393" s="153"/>
      <c r="G393" s="153"/>
      <c r="H393" s="142">
        <f>H394</f>
        <v>4132.5</v>
      </c>
      <c r="I393" s="142">
        <f t="shared" ref="I393:I394" si="164">I394</f>
        <v>0</v>
      </c>
      <c r="J393" s="143">
        <f t="shared" si="161"/>
        <v>0</v>
      </c>
    </row>
    <row r="394" spans="1:10" x14ac:dyDescent="0.2">
      <c r="A394" s="175" t="s">
        <v>233</v>
      </c>
      <c r="B394" s="141"/>
      <c r="C394" s="150" t="s">
        <v>59</v>
      </c>
      <c r="D394" s="95" t="s">
        <v>313</v>
      </c>
      <c r="E394" s="147" t="s">
        <v>736</v>
      </c>
      <c r="F394" s="151"/>
      <c r="G394" s="151"/>
      <c r="H394" s="148">
        <f>H395</f>
        <v>4132.5</v>
      </c>
      <c r="I394" s="148">
        <f t="shared" si="164"/>
        <v>0</v>
      </c>
      <c r="J394" s="143">
        <f t="shared" si="161"/>
        <v>0</v>
      </c>
    </row>
    <row r="395" spans="1:10" x14ac:dyDescent="0.2">
      <c r="A395" s="149" t="s">
        <v>72</v>
      </c>
      <c r="B395" s="141"/>
      <c r="C395" s="150" t="s">
        <v>59</v>
      </c>
      <c r="D395" s="95" t="s">
        <v>313</v>
      </c>
      <c r="E395" s="147" t="s">
        <v>736</v>
      </c>
      <c r="F395" s="151">
        <v>800</v>
      </c>
      <c r="G395" s="151"/>
      <c r="H395" s="148">
        <f>H396+H397</f>
        <v>4132.5</v>
      </c>
      <c r="I395" s="148">
        <f t="shared" ref="I395" si="165">I396+I397</f>
        <v>0</v>
      </c>
      <c r="J395" s="143">
        <f t="shared" si="161"/>
        <v>0</v>
      </c>
    </row>
    <row r="396" spans="1:10" ht="25.5" x14ac:dyDescent="0.2">
      <c r="A396" s="149" t="s">
        <v>92</v>
      </c>
      <c r="B396" s="141"/>
      <c r="C396" s="150" t="s">
        <v>59</v>
      </c>
      <c r="D396" s="95" t="s">
        <v>313</v>
      </c>
      <c r="E396" s="147" t="s">
        <v>736</v>
      </c>
      <c r="F396" s="151">
        <v>810</v>
      </c>
      <c r="G396" s="151">
        <v>900302</v>
      </c>
      <c r="H396" s="148">
        <v>3264.7</v>
      </c>
      <c r="I396" s="148">
        <v>0</v>
      </c>
      <c r="J396" s="143">
        <f t="shared" si="161"/>
        <v>0</v>
      </c>
    </row>
    <row r="397" spans="1:10" ht="25.5" x14ac:dyDescent="0.2">
      <c r="A397" s="149" t="s">
        <v>92</v>
      </c>
      <c r="B397" s="141"/>
      <c r="C397" s="150" t="s">
        <v>59</v>
      </c>
      <c r="D397" s="95" t="s">
        <v>313</v>
      </c>
      <c r="E397" s="147" t="s">
        <v>736</v>
      </c>
      <c r="F397" s="151">
        <v>810</v>
      </c>
      <c r="G397" s="151">
        <v>900100</v>
      </c>
      <c r="H397" s="148">
        <v>867.8</v>
      </c>
      <c r="I397" s="148">
        <v>0</v>
      </c>
      <c r="J397" s="143">
        <f t="shared" si="161"/>
        <v>0</v>
      </c>
    </row>
    <row r="398" spans="1:10" x14ac:dyDescent="0.2">
      <c r="A398" s="152" t="s">
        <v>314</v>
      </c>
      <c r="B398" s="134"/>
      <c r="C398" s="138">
        <v>901</v>
      </c>
      <c r="D398" s="79" t="s">
        <v>315</v>
      </c>
      <c r="E398" s="135"/>
      <c r="F398" s="153"/>
      <c r="G398" s="153"/>
      <c r="H398" s="142">
        <f>H399</f>
        <v>176357.90000000002</v>
      </c>
      <c r="I398" s="142">
        <f t="shared" ref="I398" si="166">I399</f>
        <v>81545.8</v>
      </c>
      <c r="J398" s="143">
        <f t="shared" si="161"/>
        <v>46.238813231502526</v>
      </c>
    </row>
    <row r="399" spans="1:10" ht="25.5" x14ac:dyDescent="0.2">
      <c r="A399" s="158" t="s">
        <v>546</v>
      </c>
      <c r="B399" s="141"/>
      <c r="C399" s="138">
        <v>901</v>
      </c>
      <c r="D399" s="79" t="s">
        <v>315</v>
      </c>
      <c r="E399" s="135" t="s">
        <v>148</v>
      </c>
      <c r="F399" s="90"/>
      <c r="G399" s="90"/>
      <c r="H399" s="142">
        <f>H405+H425+H400</f>
        <v>176357.90000000002</v>
      </c>
      <c r="I399" s="142">
        <f>I405+I425+I400</f>
        <v>81545.8</v>
      </c>
      <c r="J399" s="143">
        <f t="shared" si="161"/>
        <v>46.238813231502526</v>
      </c>
    </row>
    <row r="400" spans="1:10" x14ac:dyDescent="0.2">
      <c r="A400" s="152" t="s">
        <v>416</v>
      </c>
      <c r="B400" s="141"/>
      <c r="C400" s="138">
        <v>901</v>
      </c>
      <c r="D400" s="79" t="s">
        <v>315</v>
      </c>
      <c r="E400" s="162" t="s">
        <v>417</v>
      </c>
      <c r="F400" s="153"/>
      <c r="G400" s="153"/>
      <c r="H400" s="142">
        <f>H401</f>
        <v>1500</v>
      </c>
      <c r="I400" s="142">
        <f t="shared" ref="I400" si="167">I401</f>
        <v>0</v>
      </c>
      <c r="J400" s="143">
        <f t="shared" si="161"/>
        <v>0</v>
      </c>
    </row>
    <row r="401" spans="1:10" ht="38.25" x14ac:dyDescent="0.2">
      <c r="A401" s="186" t="s">
        <v>793</v>
      </c>
      <c r="B401" s="141"/>
      <c r="C401" s="138">
        <v>901</v>
      </c>
      <c r="D401" s="79" t="s">
        <v>315</v>
      </c>
      <c r="E401" s="162" t="s">
        <v>792</v>
      </c>
      <c r="F401" s="153"/>
      <c r="G401" s="153"/>
      <c r="H401" s="142">
        <f>H402</f>
        <v>1500</v>
      </c>
      <c r="I401" s="142">
        <f t="shared" ref="I401:I403" si="168">I402</f>
        <v>0</v>
      </c>
      <c r="J401" s="143">
        <f t="shared" si="161"/>
        <v>0</v>
      </c>
    </row>
    <row r="402" spans="1:10" ht="25.5" x14ac:dyDescent="0.2">
      <c r="A402" s="149" t="s">
        <v>806</v>
      </c>
      <c r="B402" s="141"/>
      <c r="C402" s="150">
        <v>901</v>
      </c>
      <c r="D402" s="95" t="s">
        <v>315</v>
      </c>
      <c r="E402" s="150" t="s">
        <v>805</v>
      </c>
      <c r="F402" s="151"/>
      <c r="G402" s="151"/>
      <c r="H402" s="148">
        <f>H403</f>
        <v>1500</v>
      </c>
      <c r="I402" s="148">
        <f t="shared" si="168"/>
        <v>0</v>
      </c>
      <c r="J402" s="143">
        <f t="shared" si="161"/>
        <v>0</v>
      </c>
    </row>
    <row r="403" spans="1:10" x14ac:dyDescent="0.2">
      <c r="A403" s="149" t="s">
        <v>95</v>
      </c>
      <c r="B403" s="141"/>
      <c r="C403" s="150">
        <v>901</v>
      </c>
      <c r="D403" s="95" t="s">
        <v>315</v>
      </c>
      <c r="E403" s="187" t="s">
        <v>805</v>
      </c>
      <c r="F403" s="151">
        <v>400</v>
      </c>
      <c r="G403" s="151"/>
      <c r="H403" s="148">
        <f>H404</f>
        <v>1500</v>
      </c>
      <c r="I403" s="148">
        <f t="shared" si="168"/>
        <v>0</v>
      </c>
      <c r="J403" s="143">
        <f t="shared" si="161"/>
        <v>0</v>
      </c>
    </row>
    <row r="404" spans="1:10" x14ac:dyDescent="0.2">
      <c r="A404" s="149" t="s">
        <v>97</v>
      </c>
      <c r="B404" s="141"/>
      <c r="C404" s="150">
        <v>901</v>
      </c>
      <c r="D404" s="95" t="s">
        <v>315</v>
      </c>
      <c r="E404" s="187" t="s">
        <v>805</v>
      </c>
      <c r="F404" s="151">
        <v>410</v>
      </c>
      <c r="G404" s="151">
        <v>900100</v>
      </c>
      <c r="H404" s="148">
        <v>1500</v>
      </c>
      <c r="I404" s="148">
        <v>0</v>
      </c>
      <c r="J404" s="143">
        <f t="shared" si="161"/>
        <v>0</v>
      </c>
    </row>
    <row r="405" spans="1:10" x14ac:dyDescent="0.2">
      <c r="A405" s="158" t="s">
        <v>709</v>
      </c>
      <c r="B405" s="141"/>
      <c r="C405" s="138">
        <v>901</v>
      </c>
      <c r="D405" s="79" t="s">
        <v>315</v>
      </c>
      <c r="E405" s="135" t="s">
        <v>150</v>
      </c>
      <c r="F405" s="96"/>
      <c r="G405" s="96"/>
      <c r="H405" s="142">
        <f>H406+H418+H414</f>
        <v>171604.7</v>
      </c>
      <c r="I405" s="142">
        <f>I406+I418+I414</f>
        <v>79782.3</v>
      </c>
      <c r="J405" s="143">
        <f t="shared" si="161"/>
        <v>46.49190843840524</v>
      </c>
    </row>
    <row r="406" spans="1:10" ht="24" customHeight="1" x14ac:dyDescent="0.2">
      <c r="A406" s="160" t="s">
        <v>710</v>
      </c>
      <c r="B406" s="141"/>
      <c r="C406" s="138"/>
      <c r="D406" s="79" t="s">
        <v>315</v>
      </c>
      <c r="E406" s="135" t="s">
        <v>151</v>
      </c>
      <c r="F406" s="153"/>
      <c r="G406" s="153"/>
      <c r="H406" s="142">
        <f>H407+H411</f>
        <v>108554.8</v>
      </c>
      <c r="I406" s="142">
        <f>I407+I411</f>
        <v>23641.399999999998</v>
      </c>
      <c r="J406" s="143">
        <f t="shared" si="161"/>
        <v>21.778309204199168</v>
      </c>
    </row>
    <row r="407" spans="1:10" ht="15" customHeight="1" x14ac:dyDescent="0.2">
      <c r="A407" s="161" t="s">
        <v>711</v>
      </c>
      <c r="B407" s="141"/>
      <c r="C407" s="150">
        <v>901</v>
      </c>
      <c r="D407" s="95" t="s">
        <v>315</v>
      </c>
      <c r="E407" s="147" t="s">
        <v>432</v>
      </c>
      <c r="F407" s="90"/>
      <c r="G407" s="90"/>
      <c r="H407" s="148">
        <f>H408</f>
        <v>56015.600000000006</v>
      </c>
      <c r="I407" s="148">
        <f>I408</f>
        <v>23460.799999999999</v>
      </c>
      <c r="J407" s="143">
        <f t="shared" si="161"/>
        <v>41.882618413441961</v>
      </c>
    </row>
    <row r="408" spans="1:10" ht="18.75" customHeight="1" x14ac:dyDescent="0.2">
      <c r="A408" s="149" t="s">
        <v>68</v>
      </c>
      <c r="B408" s="141"/>
      <c r="C408" s="150">
        <v>901</v>
      </c>
      <c r="D408" s="95" t="s">
        <v>315</v>
      </c>
      <c r="E408" s="147" t="s">
        <v>432</v>
      </c>
      <c r="F408" s="151">
        <v>200</v>
      </c>
      <c r="G408" s="151"/>
      <c r="H408" s="148">
        <f>H409+H410</f>
        <v>56015.600000000006</v>
      </c>
      <c r="I408" s="148">
        <f>I409+I410</f>
        <v>23460.799999999999</v>
      </c>
      <c r="J408" s="143">
        <f t="shared" si="161"/>
        <v>41.882618413441961</v>
      </c>
    </row>
    <row r="409" spans="1:10" ht="15" customHeight="1" x14ac:dyDescent="0.2">
      <c r="A409" s="149" t="s">
        <v>70</v>
      </c>
      <c r="B409" s="141"/>
      <c r="C409" s="150">
        <v>901</v>
      </c>
      <c r="D409" s="95" t="s">
        <v>315</v>
      </c>
      <c r="E409" s="147" t="s">
        <v>432</v>
      </c>
      <c r="F409" s="151">
        <v>240</v>
      </c>
      <c r="G409" s="151">
        <v>900302</v>
      </c>
      <c r="H409" s="172">
        <v>44532.4</v>
      </c>
      <c r="I409" s="148">
        <v>18651.3</v>
      </c>
      <c r="J409" s="143">
        <f t="shared" si="161"/>
        <v>41.8825394544197</v>
      </c>
    </row>
    <row r="410" spans="1:10" ht="25.5" x14ac:dyDescent="0.2">
      <c r="A410" s="149" t="s">
        <v>70</v>
      </c>
      <c r="B410" s="141"/>
      <c r="C410" s="150">
        <v>901</v>
      </c>
      <c r="D410" s="95" t="s">
        <v>315</v>
      </c>
      <c r="E410" s="147" t="s">
        <v>432</v>
      </c>
      <c r="F410" s="151">
        <v>240</v>
      </c>
      <c r="G410" s="151">
        <v>900100</v>
      </c>
      <c r="H410" s="148">
        <v>11483.2</v>
      </c>
      <c r="I410" s="148">
        <v>4809.5</v>
      </c>
      <c r="J410" s="143">
        <f t="shared" si="161"/>
        <v>41.882924620314895</v>
      </c>
    </row>
    <row r="411" spans="1:10" ht="25.5" x14ac:dyDescent="0.2">
      <c r="A411" s="216" t="s">
        <v>846</v>
      </c>
      <c r="B411" s="141"/>
      <c r="C411" s="150">
        <v>901</v>
      </c>
      <c r="D411" s="95" t="s">
        <v>315</v>
      </c>
      <c r="E411" s="147" t="s">
        <v>847</v>
      </c>
      <c r="F411" s="151"/>
      <c r="G411" s="151"/>
      <c r="H411" s="148">
        <f>H412</f>
        <v>52539.199999999997</v>
      </c>
      <c r="I411" s="148">
        <f t="shared" ref="I411:I412" si="169">I412</f>
        <v>180.6</v>
      </c>
      <c r="J411" s="143">
        <f t="shared" si="161"/>
        <v>0.34374333830739717</v>
      </c>
    </row>
    <row r="412" spans="1:10" x14ac:dyDescent="0.2">
      <c r="A412" s="149" t="s">
        <v>68</v>
      </c>
      <c r="B412" s="141"/>
      <c r="C412" s="150">
        <v>901</v>
      </c>
      <c r="D412" s="95" t="s">
        <v>315</v>
      </c>
      <c r="E412" s="147" t="s">
        <v>847</v>
      </c>
      <c r="F412" s="151">
        <v>200</v>
      </c>
      <c r="G412" s="151"/>
      <c r="H412" s="148">
        <f>H413</f>
        <v>52539.199999999997</v>
      </c>
      <c r="I412" s="148">
        <f t="shared" si="169"/>
        <v>180.6</v>
      </c>
      <c r="J412" s="143">
        <f t="shared" si="161"/>
        <v>0.34374333830739717</v>
      </c>
    </row>
    <row r="413" spans="1:10" ht="25.5" x14ac:dyDescent="0.2">
      <c r="A413" s="149" t="s">
        <v>70</v>
      </c>
      <c r="B413" s="141"/>
      <c r="C413" s="150">
        <v>901</v>
      </c>
      <c r="D413" s="95" t="s">
        <v>315</v>
      </c>
      <c r="E413" s="147" t="s">
        <v>847</v>
      </c>
      <c r="F413" s="151">
        <v>240</v>
      </c>
      <c r="G413" s="151">
        <v>900100</v>
      </c>
      <c r="H413" s="148">
        <v>52539.199999999997</v>
      </c>
      <c r="I413" s="148">
        <v>180.6</v>
      </c>
      <c r="J413" s="143">
        <f t="shared" si="161"/>
        <v>0.34374333830739717</v>
      </c>
    </row>
    <row r="414" spans="1:10" ht="38.25" x14ac:dyDescent="0.2">
      <c r="A414" s="152" t="s">
        <v>820</v>
      </c>
      <c r="B414" s="141"/>
      <c r="C414" s="138">
        <v>901</v>
      </c>
      <c r="D414" s="79" t="s">
        <v>315</v>
      </c>
      <c r="E414" s="135" t="s">
        <v>822</v>
      </c>
      <c r="F414" s="153"/>
      <c r="G414" s="153"/>
      <c r="H414" s="142">
        <f>H415</f>
        <v>61849.9</v>
      </c>
      <c r="I414" s="142">
        <f t="shared" ref="I414:I416" si="170">I415</f>
        <v>55540.9</v>
      </c>
      <c r="J414" s="143">
        <f t="shared" si="161"/>
        <v>89.799498463214974</v>
      </c>
    </row>
    <row r="415" spans="1:10" ht="51" x14ac:dyDescent="0.2">
      <c r="A415" s="149" t="s">
        <v>821</v>
      </c>
      <c r="B415" s="141"/>
      <c r="C415" s="150">
        <v>901</v>
      </c>
      <c r="D415" s="95" t="s">
        <v>315</v>
      </c>
      <c r="E415" s="147" t="s">
        <v>823</v>
      </c>
      <c r="F415" s="151"/>
      <c r="G415" s="151"/>
      <c r="H415" s="148">
        <f>H416</f>
        <v>61849.9</v>
      </c>
      <c r="I415" s="148">
        <f t="shared" si="170"/>
        <v>55540.9</v>
      </c>
      <c r="J415" s="143">
        <f t="shared" si="161"/>
        <v>89.799498463214974</v>
      </c>
    </row>
    <row r="416" spans="1:10" x14ac:dyDescent="0.2">
      <c r="A416" s="149" t="s">
        <v>72</v>
      </c>
      <c r="B416" s="141"/>
      <c r="C416" s="150">
        <v>901</v>
      </c>
      <c r="D416" s="95" t="s">
        <v>315</v>
      </c>
      <c r="E416" s="147" t="s">
        <v>823</v>
      </c>
      <c r="F416" s="151">
        <v>800</v>
      </c>
      <c r="G416" s="151"/>
      <c r="H416" s="148">
        <f>H417</f>
        <v>61849.9</v>
      </c>
      <c r="I416" s="148">
        <f t="shared" si="170"/>
        <v>55540.9</v>
      </c>
      <c r="J416" s="143">
        <f t="shared" si="161"/>
        <v>89.799498463214974</v>
      </c>
    </row>
    <row r="417" spans="1:10" ht="25.5" x14ac:dyDescent="0.2">
      <c r="A417" s="149" t="s">
        <v>92</v>
      </c>
      <c r="B417" s="141"/>
      <c r="C417" s="150">
        <v>901</v>
      </c>
      <c r="D417" s="95" t="s">
        <v>315</v>
      </c>
      <c r="E417" s="147" t="s">
        <v>823</v>
      </c>
      <c r="F417" s="151">
        <v>810</v>
      </c>
      <c r="G417" s="151">
        <v>900100</v>
      </c>
      <c r="H417" s="148">
        <v>61849.9</v>
      </c>
      <c r="I417" s="148">
        <v>55540.9</v>
      </c>
      <c r="J417" s="143">
        <f t="shared" si="161"/>
        <v>89.799498463214974</v>
      </c>
    </row>
    <row r="418" spans="1:10" ht="38.25" x14ac:dyDescent="0.2">
      <c r="A418" s="152" t="s">
        <v>701</v>
      </c>
      <c r="B418" s="141"/>
      <c r="C418" s="138">
        <v>901</v>
      </c>
      <c r="D418" s="79" t="s">
        <v>315</v>
      </c>
      <c r="E418" s="135" t="s">
        <v>461</v>
      </c>
      <c r="F418" s="153"/>
      <c r="G418" s="153"/>
      <c r="H418" s="142">
        <f>H419+H422</f>
        <v>1200</v>
      </c>
      <c r="I418" s="142">
        <f t="shared" ref="I418" si="171">I419+I422</f>
        <v>600</v>
      </c>
      <c r="J418" s="143">
        <f t="shared" si="161"/>
        <v>50</v>
      </c>
    </row>
    <row r="419" spans="1:10" ht="51" x14ac:dyDescent="0.2">
      <c r="A419" s="149" t="s">
        <v>702</v>
      </c>
      <c r="B419" s="141"/>
      <c r="C419" s="150">
        <v>901</v>
      </c>
      <c r="D419" s="95" t="s">
        <v>315</v>
      </c>
      <c r="E419" s="147" t="s">
        <v>700</v>
      </c>
      <c r="F419" s="151"/>
      <c r="G419" s="151"/>
      <c r="H419" s="148">
        <f>H420</f>
        <v>600</v>
      </c>
      <c r="I419" s="148">
        <f t="shared" ref="I419:I423" si="172">I420</f>
        <v>0</v>
      </c>
      <c r="J419" s="143">
        <f t="shared" si="161"/>
        <v>0</v>
      </c>
    </row>
    <row r="420" spans="1:10" x14ac:dyDescent="0.2">
      <c r="A420" s="149" t="s">
        <v>68</v>
      </c>
      <c r="B420" s="141"/>
      <c r="C420" s="150">
        <v>901</v>
      </c>
      <c r="D420" s="95" t="s">
        <v>315</v>
      </c>
      <c r="E420" s="147" t="s">
        <v>700</v>
      </c>
      <c r="F420" s="151">
        <v>200</v>
      </c>
      <c r="G420" s="151"/>
      <c r="H420" s="148">
        <f>H421</f>
        <v>600</v>
      </c>
      <c r="I420" s="148">
        <f t="shared" si="172"/>
        <v>0</v>
      </c>
      <c r="J420" s="143">
        <f t="shared" si="161"/>
        <v>0</v>
      </c>
    </row>
    <row r="421" spans="1:10" ht="25.5" x14ac:dyDescent="0.2">
      <c r="A421" s="149" t="s">
        <v>70</v>
      </c>
      <c r="B421" s="141"/>
      <c r="C421" s="150">
        <v>901</v>
      </c>
      <c r="D421" s="95" t="s">
        <v>315</v>
      </c>
      <c r="E421" s="147" t="s">
        <v>700</v>
      </c>
      <c r="F421" s="151">
        <v>240</v>
      </c>
      <c r="G421" s="151">
        <v>900100</v>
      </c>
      <c r="H421" s="148">
        <v>600</v>
      </c>
      <c r="I421" s="148">
        <v>0</v>
      </c>
      <c r="J421" s="143">
        <f t="shared" si="161"/>
        <v>0</v>
      </c>
    </row>
    <row r="422" spans="1:10" ht="51" x14ac:dyDescent="0.2">
      <c r="A422" s="161" t="s">
        <v>703</v>
      </c>
      <c r="B422" s="141"/>
      <c r="C422" s="150">
        <v>901</v>
      </c>
      <c r="D422" s="95" t="s">
        <v>315</v>
      </c>
      <c r="E422" s="147" t="s">
        <v>462</v>
      </c>
      <c r="F422" s="151"/>
      <c r="G422" s="151"/>
      <c r="H422" s="148">
        <f>H423</f>
        <v>600</v>
      </c>
      <c r="I422" s="148">
        <f t="shared" si="172"/>
        <v>600</v>
      </c>
      <c r="J422" s="143">
        <f t="shared" si="161"/>
        <v>100</v>
      </c>
    </row>
    <row r="423" spans="1:10" x14ac:dyDescent="0.2">
      <c r="A423" s="149" t="s">
        <v>68</v>
      </c>
      <c r="B423" s="141"/>
      <c r="C423" s="150">
        <v>901</v>
      </c>
      <c r="D423" s="95" t="s">
        <v>315</v>
      </c>
      <c r="E423" s="147" t="s">
        <v>462</v>
      </c>
      <c r="F423" s="151">
        <v>200</v>
      </c>
      <c r="G423" s="151"/>
      <c r="H423" s="148">
        <f>H424</f>
        <v>600</v>
      </c>
      <c r="I423" s="148">
        <f t="shared" si="172"/>
        <v>600</v>
      </c>
      <c r="J423" s="143">
        <f t="shared" si="161"/>
        <v>100</v>
      </c>
    </row>
    <row r="424" spans="1:10" ht="25.5" x14ac:dyDescent="0.2">
      <c r="A424" s="149" t="s">
        <v>70</v>
      </c>
      <c r="B424" s="141"/>
      <c r="C424" s="150">
        <v>901</v>
      </c>
      <c r="D424" s="95" t="s">
        <v>315</v>
      </c>
      <c r="E424" s="147" t="s">
        <v>462</v>
      </c>
      <c r="F424" s="151">
        <v>240</v>
      </c>
      <c r="G424" s="151">
        <v>900100</v>
      </c>
      <c r="H424" s="148">
        <v>600</v>
      </c>
      <c r="I424" s="148">
        <v>600</v>
      </c>
      <c r="J424" s="143">
        <f t="shared" si="161"/>
        <v>100</v>
      </c>
    </row>
    <row r="425" spans="1:10" ht="25.5" x14ac:dyDescent="0.2">
      <c r="A425" s="158" t="s">
        <v>816</v>
      </c>
      <c r="B425" s="141"/>
      <c r="C425" s="138">
        <v>901</v>
      </c>
      <c r="D425" s="79" t="s">
        <v>315</v>
      </c>
      <c r="E425" s="135" t="s">
        <v>398</v>
      </c>
      <c r="F425" s="96"/>
      <c r="G425" s="96"/>
      <c r="H425" s="142">
        <f t="shared" ref="H425:I428" si="173">H426</f>
        <v>3253.2</v>
      </c>
      <c r="I425" s="142">
        <f t="shared" si="173"/>
        <v>1763.5</v>
      </c>
      <c r="J425" s="143">
        <f t="shared" si="161"/>
        <v>54.208164269027428</v>
      </c>
    </row>
    <row r="426" spans="1:10" ht="25.5" x14ac:dyDescent="0.2">
      <c r="A426" s="188" t="s">
        <v>456</v>
      </c>
      <c r="B426" s="141"/>
      <c r="C426" s="138">
        <v>901</v>
      </c>
      <c r="D426" s="79" t="s">
        <v>315</v>
      </c>
      <c r="E426" s="135" t="s">
        <v>399</v>
      </c>
      <c r="F426" s="153"/>
      <c r="G426" s="153"/>
      <c r="H426" s="142">
        <f>H427</f>
        <v>3253.2</v>
      </c>
      <c r="I426" s="142">
        <f t="shared" si="173"/>
        <v>1763.5</v>
      </c>
      <c r="J426" s="143">
        <f t="shared" si="161"/>
        <v>54.208164269027428</v>
      </c>
    </row>
    <row r="427" spans="1:10" ht="25.5" x14ac:dyDescent="0.2">
      <c r="A427" s="161" t="s">
        <v>228</v>
      </c>
      <c r="B427" s="141"/>
      <c r="C427" s="150">
        <v>901</v>
      </c>
      <c r="D427" s="95" t="s">
        <v>315</v>
      </c>
      <c r="E427" s="163" t="s">
        <v>704</v>
      </c>
      <c r="F427" s="151"/>
      <c r="G427" s="151"/>
      <c r="H427" s="148">
        <f>H428</f>
        <v>3253.2</v>
      </c>
      <c r="I427" s="148">
        <f t="shared" si="173"/>
        <v>1763.5</v>
      </c>
      <c r="J427" s="143">
        <f t="shared" si="161"/>
        <v>54.208164269027428</v>
      </c>
    </row>
    <row r="428" spans="1:10" x14ac:dyDescent="0.2">
      <c r="A428" s="149" t="s">
        <v>68</v>
      </c>
      <c r="B428" s="141"/>
      <c r="C428" s="150">
        <v>901</v>
      </c>
      <c r="D428" s="95" t="s">
        <v>315</v>
      </c>
      <c r="E428" s="163" t="s">
        <v>704</v>
      </c>
      <c r="F428" s="151" t="s">
        <v>69</v>
      </c>
      <c r="G428" s="151"/>
      <c r="H428" s="148">
        <f t="shared" si="173"/>
        <v>3253.2</v>
      </c>
      <c r="I428" s="148">
        <f t="shared" si="173"/>
        <v>1763.5</v>
      </c>
      <c r="J428" s="143">
        <f t="shared" si="161"/>
        <v>54.208164269027428</v>
      </c>
    </row>
    <row r="429" spans="1:10" ht="25.5" x14ac:dyDescent="0.2">
      <c r="A429" s="149" t="s">
        <v>70</v>
      </c>
      <c r="B429" s="141"/>
      <c r="C429" s="150">
        <v>901</v>
      </c>
      <c r="D429" s="95" t="s">
        <v>315</v>
      </c>
      <c r="E429" s="163" t="s">
        <v>704</v>
      </c>
      <c r="F429" s="151" t="s">
        <v>71</v>
      </c>
      <c r="G429" s="151">
        <v>900100</v>
      </c>
      <c r="H429" s="148">
        <v>3253.2</v>
      </c>
      <c r="I429" s="148">
        <v>1763.5</v>
      </c>
      <c r="J429" s="143">
        <f t="shared" si="161"/>
        <v>54.208164269027428</v>
      </c>
    </row>
    <row r="430" spans="1:10" x14ac:dyDescent="0.2">
      <c r="A430" s="152" t="s">
        <v>99</v>
      </c>
      <c r="B430" s="134"/>
      <c r="C430" s="138">
        <v>901</v>
      </c>
      <c r="D430" s="79" t="s">
        <v>308</v>
      </c>
      <c r="E430" s="135"/>
      <c r="F430" s="153"/>
      <c r="G430" s="153"/>
      <c r="H430" s="142">
        <f>H431+H443+H458+H437+H452+H495</f>
        <v>637533</v>
      </c>
      <c r="I430" s="142">
        <f>I431+I443+I458+I437+I452+I495</f>
        <v>368506.89999999991</v>
      </c>
      <c r="J430" s="143">
        <f t="shared" si="161"/>
        <v>57.802011817427477</v>
      </c>
    </row>
    <row r="431" spans="1:10" x14ac:dyDescent="0.2">
      <c r="A431" s="156" t="s">
        <v>301</v>
      </c>
      <c r="B431" s="134"/>
      <c r="C431" s="138">
        <v>901</v>
      </c>
      <c r="D431" s="79" t="s">
        <v>308</v>
      </c>
      <c r="E431" s="135" t="s">
        <v>170</v>
      </c>
      <c r="F431" s="96"/>
      <c r="G431" s="96"/>
      <c r="H431" s="142">
        <f>H432</f>
        <v>1197</v>
      </c>
      <c r="I431" s="142">
        <f t="shared" ref="I431" si="174">I432</f>
        <v>1150.9000000000001</v>
      </c>
      <c r="J431" s="143">
        <f t="shared" si="161"/>
        <v>96.148705096073527</v>
      </c>
    </row>
    <row r="432" spans="1:10" ht="25.5" x14ac:dyDescent="0.2">
      <c r="A432" s="156" t="s">
        <v>696</v>
      </c>
      <c r="B432" s="134"/>
      <c r="C432" s="138">
        <v>901</v>
      </c>
      <c r="D432" s="79" t="s">
        <v>308</v>
      </c>
      <c r="E432" s="135" t="s">
        <v>309</v>
      </c>
      <c r="F432" s="153"/>
      <c r="G432" s="153"/>
      <c r="H432" s="142">
        <f t="shared" ref="H432:I435" si="175">H433</f>
        <v>1197</v>
      </c>
      <c r="I432" s="142">
        <f t="shared" si="175"/>
        <v>1150.9000000000001</v>
      </c>
      <c r="J432" s="143">
        <f t="shared" si="161"/>
        <v>96.148705096073527</v>
      </c>
    </row>
    <row r="433" spans="1:10" ht="25.5" x14ac:dyDescent="0.2">
      <c r="A433" s="156" t="s">
        <v>697</v>
      </c>
      <c r="B433" s="141"/>
      <c r="C433" s="150">
        <v>901</v>
      </c>
      <c r="D433" s="95" t="s">
        <v>308</v>
      </c>
      <c r="E433" s="147" t="s">
        <v>310</v>
      </c>
      <c r="F433" s="151"/>
      <c r="G433" s="151"/>
      <c r="H433" s="148">
        <f>H434</f>
        <v>1197</v>
      </c>
      <c r="I433" s="148">
        <f t="shared" si="175"/>
        <v>1150.9000000000001</v>
      </c>
      <c r="J433" s="143">
        <f t="shared" si="161"/>
        <v>96.148705096073527</v>
      </c>
    </row>
    <row r="434" spans="1:10" x14ac:dyDescent="0.2">
      <c r="A434" s="149" t="s">
        <v>307</v>
      </c>
      <c r="B434" s="141"/>
      <c r="C434" s="150">
        <v>901</v>
      </c>
      <c r="D434" s="95" t="s">
        <v>308</v>
      </c>
      <c r="E434" s="147" t="s">
        <v>311</v>
      </c>
      <c r="F434" s="151"/>
      <c r="G434" s="151"/>
      <c r="H434" s="148">
        <f>H435</f>
        <v>1197</v>
      </c>
      <c r="I434" s="148">
        <f t="shared" si="175"/>
        <v>1150.9000000000001</v>
      </c>
      <c r="J434" s="143">
        <f t="shared" si="161"/>
        <v>96.148705096073527</v>
      </c>
    </row>
    <row r="435" spans="1:10" ht="25.5" x14ac:dyDescent="0.2">
      <c r="A435" s="149" t="s">
        <v>79</v>
      </c>
      <c r="B435" s="141"/>
      <c r="C435" s="150">
        <v>901</v>
      </c>
      <c r="D435" s="95" t="s">
        <v>308</v>
      </c>
      <c r="E435" s="147" t="s">
        <v>311</v>
      </c>
      <c r="F435" s="151" t="s">
        <v>80</v>
      </c>
      <c r="G435" s="151"/>
      <c r="H435" s="148">
        <f>H436</f>
        <v>1197</v>
      </c>
      <c r="I435" s="148">
        <f t="shared" si="175"/>
        <v>1150.9000000000001</v>
      </c>
      <c r="J435" s="143">
        <f t="shared" si="161"/>
        <v>96.148705096073527</v>
      </c>
    </row>
    <row r="436" spans="1:10" x14ac:dyDescent="0.2">
      <c r="A436" s="149" t="s">
        <v>81</v>
      </c>
      <c r="B436" s="141"/>
      <c r="C436" s="150">
        <v>901</v>
      </c>
      <c r="D436" s="95" t="s">
        <v>308</v>
      </c>
      <c r="E436" s="147" t="s">
        <v>311</v>
      </c>
      <c r="F436" s="151" t="s">
        <v>82</v>
      </c>
      <c r="G436" s="151">
        <v>900100</v>
      </c>
      <c r="H436" s="148">
        <v>1197</v>
      </c>
      <c r="I436" s="148">
        <v>1150.9000000000001</v>
      </c>
      <c r="J436" s="143">
        <f t="shared" si="161"/>
        <v>96.148705096073527</v>
      </c>
    </row>
    <row r="437" spans="1:10" x14ac:dyDescent="0.2">
      <c r="A437" s="111" t="s">
        <v>450</v>
      </c>
      <c r="B437" s="141"/>
      <c r="C437" s="138">
        <v>901</v>
      </c>
      <c r="D437" s="79" t="s">
        <v>308</v>
      </c>
      <c r="E437" s="135" t="s">
        <v>153</v>
      </c>
      <c r="F437" s="151"/>
      <c r="G437" s="151"/>
      <c r="H437" s="142">
        <f>H438</f>
        <v>12500</v>
      </c>
      <c r="I437" s="142">
        <f>I438</f>
        <v>9407</v>
      </c>
      <c r="J437" s="143">
        <f t="shared" si="161"/>
        <v>75.256</v>
      </c>
    </row>
    <row r="438" spans="1:10" x14ac:dyDescent="0.2">
      <c r="A438" s="156" t="s">
        <v>660</v>
      </c>
      <c r="B438" s="141"/>
      <c r="C438" s="138">
        <v>901</v>
      </c>
      <c r="D438" s="79" t="s">
        <v>308</v>
      </c>
      <c r="E438" s="135" t="s">
        <v>365</v>
      </c>
      <c r="F438" s="151"/>
      <c r="G438" s="151"/>
      <c r="H438" s="142">
        <f>H439</f>
        <v>12500</v>
      </c>
      <c r="I438" s="142">
        <f t="shared" ref="I438:I441" si="176">I439</f>
        <v>9407</v>
      </c>
      <c r="J438" s="143">
        <f t="shared" si="161"/>
        <v>75.256</v>
      </c>
    </row>
    <row r="439" spans="1:10" ht="25.5" x14ac:dyDescent="0.2">
      <c r="A439" s="156" t="s">
        <v>661</v>
      </c>
      <c r="B439" s="141"/>
      <c r="C439" s="138">
        <v>901</v>
      </c>
      <c r="D439" s="79" t="s">
        <v>308</v>
      </c>
      <c r="E439" s="135" t="s">
        <v>435</v>
      </c>
      <c r="F439" s="151"/>
      <c r="G439" s="151"/>
      <c r="H439" s="142">
        <f>H440</f>
        <v>12500</v>
      </c>
      <c r="I439" s="142">
        <f t="shared" si="176"/>
        <v>9407</v>
      </c>
      <c r="J439" s="143">
        <f t="shared" si="161"/>
        <v>75.256</v>
      </c>
    </row>
    <row r="440" spans="1:10" x14ac:dyDescent="0.2">
      <c r="A440" s="180" t="s">
        <v>436</v>
      </c>
      <c r="B440" s="141"/>
      <c r="C440" s="150">
        <v>901</v>
      </c>
      <c r="D440" s="95" t="s">
        <v>308</v>
      </c>
      <c r="E440" s="147" t="s">
        <v>662</v>
      </c>
      <c r="F440" s="151"/>
      <c r="G440" s="151"/>
      <c r="H440" s="148">
        <f>H441</f>
        <v>12500</v>
      </c>
      <c r="I440" s="148">
        <f t="shared" si="176"/>
        <v>9407</v>
      </c>
      <c r="J440" s="143">
        <f t="shared" si="161"/>
        <v>75.256</v>
      </c>
    </row>
    <row r="441" spans="1:10" x14ac:dyDescent="0.2">
      <c r="A441" s="149" t="s">
        <v>68</v>
      </c>
      <c r="B441" s="141"/>
      <c r="C441" s="150">
        <v>901</v>
      </c>
      <c r="D441" s="95" t="s">
        <v>308</v>
      </c>
      <c r="E441" s="147" t="s">
        <v>662</v>
      </c>
      <c r="F441" s="151" t="s">
        <v>69</v>
      </c>
      <c r="G441" s="87"/>
      <c r="H441" s="148">
        <f>H442</f>
        <v>12500</v>
      </c>
      <c r="I441" s="148">
        <f t="shared" si="176"/>
        <v>9407</v>
      </c>
      <c r="J441" s="143">
        <f t="shared" si="161"/>
        <v>75.256</v>
      </c>
    </row>
    <row r="442" spans="1:10" ht="25.5" x14ac:dyDescent="0.2">
      <c r="A442" s="180" t="s">
        <v>70</v>
      </c>
      <c r="B442" s="141"/>
      <c r="C442" s="150">
        <v>901</v>
      </c>
      <c r="D442" s="95" t="s">
        <v>308</v>
      </c>
      <c r="E442" s="147" t="s">
        <v>662</v>
      </c>
      <c r="F442" s="151" t="s">
        <v>71</v>
      </c>
      <c r="G442" s="151">
        <v>900100</v>
      </c>
      <c r="H442" s="148">
        <v>12500</v>
      </c>
      <c r="I442" s="148">
        <v>9407</v>
      </c>
      <c r="J442" s="143">
        <f t="shared" si="161"/>
        <v>75.256</v>
      </c>
    </row>
    <row r="443" spans="1:10" ht="25.5" x14ac:dyDescent="0.2">
      <c r="A443" s="145" t="s">
        <v>538</v>
      </c>
      <c r="B443" s="134"/>
      <c r="C443" s="138">
        <v>901</v>
      </c>
      <c r="D443" s="79" t="s">
        <v>308</v>
      </c>
      <c r="E443" s="135" t="s">
        <v>172</v>
      </c>
      <c r="F443" s="153"/>
      <c r="G443" s="153"/>
      <c r="H443" s="142">
        <f>H444</f>
        <v>25200</v>
      </c>
      <c r="I443" s="142">
        <f t="shared" ref="I443:I444" si="177">I444</f>
        <v>18742.599999999999</v>
      </c>
      <c r="J443" s="143">
        <f t="shared" si="161"/>
        <v>74.37539682539682</v>
      </c>
    </row>
    <row r="444" spans="1:10" x14ac:dyDescent="0.2">
      <c r="A444" s="152" t="s">
        <v>694</v>
      </c>
      <c r="B444" s="134"/>
      <c r="C444" s="138">
        <v>901</v>
      </c>
      <c r="D444" s="79" t="s">
        <v>308</v>
      </c>
      <c r="E444" s="135" t="s">
        <v>359</v>
      </c>
      <c r="F444" s="151"/>
      <c r="G444" s="151"/>
      <c r="H444" s="142">
        <f>H445</f>
        <v>25200</v>
      </c>
      <c r="I444" s="142">
        <f t="shared" si="177"/>
        <v>18742.599999999999</v>
      </c>
      <c r="J444" s="143">
        <f t="shared" si="161"/>
        <v>74.37539682539682</v>
      </c>
    </row>
    <row r="445" spans="1:10" ht="25.5" x14ac:dyDescent="0.2">
      <c r="A445" s="149" t="s">
        <v>312</v>
      </c>
      <c r="B445" s="141"/>
      <c r="C445" s="150">
        <v>901</v>
      </c>
      <c r="D445" s="95" t="s">
        <v>308</v>
      </c>
      <c r="E445" s="150" t="s">
        <v>360</v>
      </c>
      <c r="F445" s="151"/>
      <c r="G445" s="151"/>
      <c r="H445" s="148">
        <f>H446+H448+H450</f>
        <v>25200</v>
      </c>
      <c r="I445" s="148">
        <f t="shared" ref="I445" si="178">I446+I448+I450</f>
        <v>18742.599999999999</v>
      </c>
      <c r="J445" s="143">
        <f t="shared" si="161"/>
        <v>74.37539682539682</v>
      </c>
    </row>
    <row r="446" spans="1:10" ht="38.25" x14ac:dyDescent="0.2">
      <c r="A446" s="149" t="s">
        <v>63</v>
      </c>
      <c r="B446" s="141"/>
      <c r="C446" s="150">
        <v>901</v>
      </c>
      <c r="D446" s="95" t="s">
        <v>308</v>
      </c>
      <c r="E446" s="150" t="s">
        <v>360</v>
      </c>
      <c r="F446" s="151" t="s">
        <v>64</v>
      </c>
      <c r="G446" s="151"/>
      <c r="H446" s="148">
        <f>H447</f>
        <v>12715.2</v>
      </c>
      <c r="I446" s="148">
        <f t="shared" ref="I446" si="179">I447</f>
        <v>8540.1</v>
      </c>
      <c r="J446" s="143">
        <f t="shared" ref="J446:J499" si="180">I446/H446*100</f>
        <v>67.164496036240081</v>
      </c>
    </row>
    <row r="447" spans="1:10" x14ac:dyDescent="0.2">
      <c r="A447" s="149" t="s">
        <v>77</v>
      </c>
      <c r="B447" s="141"/>
      <c r="C447" s="150">
        <v>901</v>
      </c>
      <c r="D447" s="95" t="s">
        <v>308</v>
      </c>
      <c r="E447" s="150" t="s">
        <v>360</v>
      </c>
      <c r="F447" s="151">
        <v>110</v>
      </c>
      <c r="G447" s="151">
        <v>900100</v>
      </c>
      <c r="H447" s="148">
        <v>12715.2</v>
      </c>
      <c r="I447" s="148">
        <v>8540.1</v>
      </c>
      <c r="J447" s="143">
        <f t="shared" si="180"/>
        <v>67.164496036240081</v>
      </c>
    </row>
    <row r="448" spans="1:10" x14ac:dyDescent="0.2">
      <c r="A448" s="149" t="s">
        <v>68</v>
      </c>
      <c r="B448" s="141"/>
      <c r="C448" s="150">
        <v>901</v>
      </c>
      <c r="D448" s="95" t="s">
        <v>308</v>
      </c>
      <c r="E448" s="150" t="s">
        <v>360</v>
      </c>
      <c r="F448" s="151" t="s">
        <v>69</v>
      </c>
      <c r="G448" s="151"/>
      <c r="H448" s="148">
        <f>H449</f>
        <v>12384.8</v>
      </c>
      <c r="I448" s="148">
        <f t="shared" ref="I448" si="181">I449</f>
        <v>10102.5</v>
      </c>
      <c r="J448" s="143">
        <f t="shared" si="180"/>
        <v>81.571765389832706</v>
      </c>
    </row>
    <row r="449" spans="1:10" ht="25.5" x14ac:dyDescent="0.2">
      <c r="A449" s="149" t="s">
        <v>70</v>
      </c>
      <c r="B449" s="141"/>
      <c r="C449" s="150">
        <v>901</v>
      </c>
      <c r="D449" s="95" t="s">
        <v>308</v>
      </c>
      <c r="E449" s="150" t="s">
        <v>360</v>
      </c>
      <c r="F449" s="151" t="s">
        <v>71</v>
      </c>
      <c r="G449" s="151">
        <v>900100</v>
      </c>
      <c r="H449" s="148">
        <v>12384.8</v>
      </c>
      <c r="I449" s="148">
        <v>10102.5</v>
      </c>
      <c r="J449" s="143">
        <f t="shared" si="180"/>
        <v>81.571765389832706</v>
      </c>
    </row>
    <row r="450" spans="1:10" x14ac:dyDescent="0.2">
      <c r="A450" s="149" t="s">
        <v>72</v>
      </c>
      <c r="B450" s="141"/>
      <c r="C450" s="150">
        <v>901</v>
      </c>
      <c r="D450" s="95" t="s">
        <v>308</v>
      </c>
      <c r="E450" s="150" t="s">
        <v>360</v>
      </c>
      <c r="F450" s="151">
        <v>800</v>
      </c>
      <c r="G450" s="151"/>
      <c r="H450" s="148">
        <f>H451</f>
        <v>100</v>
      </c>
      <c r="I450" s="148">
        <f t="shared" ref="I450" si="182">I451</f>
        <v>100</v>
      </c>
      <c r="J450" s="143">
        <f t="shared" si="180"/>
        <v>100</v>
      </c>
    </row>
    <row r="451" spans="1:10" x14ac:dyDescent="0.2">
      <c r="A451" s="149" t="s">
        <v>74</v>
      </c>
      <c r="B451" s="141"/>
      <c r="C451" s="150">
        <v>901</v>
      </c>
      <c r="D451" s="95" t="s">
        <v>308</v>
      </c>
      <c r="E451" s="150" t="s">
        <v>360</v>
      </c>
      <c r="F451" s="151">
        <v>850</v>
      </c>
      <c r="G451" s="151">
        <v>900100</v>
      </c>
      <c r="H451" s="148">
        <v>100</v>
      </c>
      <c r="I451" s="148">
        <v>100</v>
      </c>
      <c r="J451" s="143">
        <f t="shared" si="180"/>
        <v>100</v>
      </c>
    </row>
    <row r="452" spans="1:10" ht="25.5" x14ac:dyDescent="0.2">
      <c r="A452" s="158" t="s">
        <v>546</v>
      </c>
      <c r="B452" s="141"/>
      <c r="C452" s="138">
        <v>901</v>
      </c>
      <c r="D452" s="79" t="s">
        <v>308</v>
      </c>
      <c r="E452" s="135" t="s">
        <v>148</v>
      </c>
      <c r="F452" s="151"/>
      <c r="G452" s="151"/>
      <c r="H452" s="142">
        <f>H453</f>
        <v>3607</v>
      </c>
      <c r="I452" s="142">
        <f t="shared" ref="I452:I454" si="183">I453</f>
        <v>0</v>
      </c>
      <c r="J452" s="143">
        <f t="shared" si="180"/>
        <v>0</v>
      </c>
    </row>
    <row r="453" spans="1:10" x14ac:dyDescent="0.2">
      <c r="A453" s="158" t="s">
        <v>714</v>
      </c>
      <c r="B453" s="141"/>
      <c r="C453" s="138">
        <v>901</v>
      </c>
      <c r="D453" s="79" t="s">
        <v>308</v>
      </c>
      <c r="E453" s="138" t="s">
        <v>715</v>
      </c>
      <c r="F453" s="151"/>
      <c r="G453" s="151"/>
      <c r="H453" s="142">
        <f>H454</f>
        <v>3607</v>
      </c>
      <c r="I453" s="142">
        <f t="shared" si="183"/>
        <v>0</v>
      </c>
      <c r="J453" s="143">
        <f t="shared" si="180"/>
        <v>0</v>
      </c>
    </row>
    <row r="454" spans="1:10" ht="38.25" x14ac:dyDescent="0.2">
      <c r="A454" s="152" t="s">
        <v>409</v>
      </c>
      <c r="B454" s="141"/>
      <c r="C454" s="138">
        <v>901</v>
      </c>
      <c r="D454" s="79" t="s">
        <v>308</v>
      </c>
      <c r="E454" s="162" t="s">
        <v>149</v>
      </c>
      <c r="F454" s="153"/>
      <c r="G454" s="153"/>
      <c r="H454" s="142">
        <f>H455</f>
        <v>3607</v>
      </c>
      <c r="I454" s="142">
        <f t="shared" si="183"/>
        <v>0</v>
      </c>
      <c r="J454" s="143">
        <f t="shared" si="180"/>
        <v>0</v>
      </c>
    </row>
    <row r="455" spans="1:10" x14ac:dyDescent="0.2">
      <c r="A455" s="149" t="s">
        <v>713</v>
      </c>
      <c r="B455" s="141"/>
      <c r="C455" s="150">
        <v>901</v>
      </c>
      <c r="D455" s="95" t="s">
        <v>308</v>
      </c>
      <c r="E455" s="163" t="s">
        <v>712</v>
      </c>
      <c r="F455" s="151"/>
      <c r="G455" s="151"/>
      <c r="H455" s="148">
        <f>H456</f>
        <v>3607</v>
      </c>
      <c r="I455" s="148">
        <f t="shared" ref="I455:I456" si="184">I456</f>
        <v>0</v>
      </c>
      <c r="J455" s="143">
        <f t="shared" si="180"/>
        <v>0</v>
      </c>
    </row>
    <row r="456" spans="1:10" ht="25.5" x14ac:dyDescent="0.2">
      <c r="A456" s="149" t="s">
        <v>79</v>
      </c>
      <c r="B456" s="141"/>
      <c r="C456" s="150">
        <v>901</v>
      </c>
      <c r="D456" s="95" t="s">
        <v>308</v>
      </c>
      <c r="E456" s="163" t="s">
        <v>712</v>
      </c>
      <c r="F456" s="151">
        <v>600</v>
      </c>
      <c r="G456" s="151"/>
      <c r="H456" s="148">
        <f>H457</f>
        <v>3607</v>
      </c>
      <c r="I456" s="148">
        <f t="shared" si="184"/>
        <v>0</v>
      </c>
      <c r="J456" s="143">
        <f t="shared" si="180"/>
        <v>0</v>
      </c>
    </row>
    <row r="457" spans="1:10" x14ac:dyDescent="0.2">
      <c r="A457" s="149" t="s">
        <v>81</v>
      </c>
      <c r="B457" s="141"/>
      <c r="C457" s="150">
        <v>901</v>
      </c>
      <c r="D457" s="95" t="s">
        <v>308</v>
      </c>
      <c r="E457" s="163" t="s">
        <v>712</v>
      </c>
      <c r="F457" s="151">
        <v>610</v>
      </c>
      <c r="G457" s="151">
        <v>900100</v>
      </c>
      <c r="H457" s="148">
        <v>3607</v>
      </c>
      <c r="I457" s="148">
        <v>0</v>
      </c>
      <c r="J457" s="143">
        <f t="shared" si="180"/>
        <v>0</v>
      </c>
    </row>
    <row r="458" spans="1:10" x14ac:dyDescent="0.2">
      <c r="A458" s="152" t="s">
        <v>229</v>
      </c>
      <c r="B458" s="141"/>
      <c r="C458" s="138" t="s">
        <v>59</v>
      </c>
      <c r="D458" s="79" t="s">
        <v>308</v>
      </c>
      <c r="E458" s="135" t="s">
        <v>230</v>
      </c>
      <c r="F458" s="153"/>
      <c r="G458" s="153"/>
      <c r="H458" s="142">
        <f>H459+H476</f>
        <v>589943.19999999995</v>
      </c>
      <c r="I458" s="142">
        <f>I459+I476</f>
        <v>334120.59999999992</v>
      </c>
      <c r="J458" s="143">
        <f t="shared" si="180"/>
        <v>56.636062590432424</v>
      </c>
    </row>
    <row r="459" spans="1:10" x14ac:dyDescent="0.2">
      <c r="A459" s="144" t="s">
        <v>234</v>
      </c>
      <c r="B459" s="141"/>
      <c r="C459" s="138" t="s">
        <v>59</v>
      </c>
      <c r="D459" s="79" t="s">
        <v>308</v>
      </c>
      <c r="E459" s="135" t="s">
        <v>235</v>
      </c>
      <c r="F459" s="153"/>
      <c r="G459" s="153"/>
      <c r="H459" s="142">
        <f>H471+H460</f>
        <v>155577</v>
      </c>
      <c r="I459" s="142">
        <f>I471+I460</f>
        <v>65542.8</v>
      </c>
      <c r="J459" s="143">
        <f t="shared" si="180"/>
        <v>42.128849380049758</v>
      </c>
    </row>
    <row r="460" spans="1:10" ht="25.5" x14ac:dyDescent="0.2">
      <c r="A460" s="171" t="s">
        <v>396</v>
      </c>
      <c r="B460" s="141"/>
      <c r="C460" s="138" t="s">
        <v>59</v>
      </c>
      <c r="D460" s="79" t="s">
        <v>308</v>
      </c>
      <c r="E460" s="135" t="s">
        <v>397</v>
      </c>
      <c r="F460" s="153"/>
      <c r="G460" s="153"/>
      <c r="H460" s="142">
        <f>H468+H464+H461</f>
        <v>41301.699999999997</v>
      </c>
      <c r="I460" s="142">
        <f t="shared" ref="I460" si="185">I468+I464+I461</f>
        <v>40241</v>
      </c>
      <c r="J460" s="143">
        <f t="shared" si="180"/>
        <v>97.431824840139754</v>
      </c>
    </row>
    <row r="461" spans="1:10" ht="25.5" x14ac:dyDescent="0.2">
      <c r="A461" s="189" t="s">
        <v>797</v>
      </c>
      <c r="B461" s="141"/>
      <c r="C461" s="150" t="s">
        <v>59</v>
      </c>
      <c r="D461" s="95" t="s">
        <v>308</v>
      </c>
      <c r="E461" s="150" t="s">
        <v>798</v>
      </c>
      <c r="F461" s="151"/>
      <c r="G461" s="151"/>
      <c r="H461" s="148">
        <f>H462</f>
        <v>11821.5</v>
      </c>
      <c r="I461" s="148">
        <f t="shared" ref="I461:I462" si="186">I462</f>
        <v>11760</v>
      </c>
      <c r="J461" s="143">
        <f t="shared" si="180"/>
        <v>99.479761451592438</v>
      </c>
    </row>
    <row r="462" spans="1:10" x14ac:dyDescent="0.2">
      <c r="A462" s="149" t="s">
        <v>68</v>
      </c>
      <c r="B462" s="141"/>
      <c r="C462" s="150" t="s">
        <v>59</v>
      </c>
      <c r="D462" s="95" t="s">
        <v>308</v>
      </c>
      <c r="E462" s="150" t="s">
        <v>798</v>
      </c>
      <c r="F462" s="151">
        <v>200</v>
      </c>
      <c r="G462" s="151"/>
      <c r="H462" s="148">
        <f>H463</f>
        <v>11821.5</v>
      </c>
      <c r="I462" s="148">
        <f t="shared" si="186"/>
        <v>11760</v>
      </c>
      <c r="J462" s="143">
        <f t="shared" si="180"/>
        <v>99.479761451592438</v>
      </c>
    </row>
    <row r="463" spans="1:10" ht="25.5" x14ac:dyDescent="0.2">
      <c r="A463" s="149" t="s">
        <v>70</v>
      </c>
      <c r="B463" s="141"/>
      <c r="C463" s="150" t="s">
        <v>59</v>
      </c>
      <c r="D463" s="95" t="s">
        <v>308</v>
      </c>
      <c r="E463" s="150" t="s">
        <v>798</v>
      </c>
      <c r="F463" s="151">
        <v>240</v>
      </c>
      <c r="G463" s="151">
        <v>900100</v>
      </c>
      <c r="H463" s="148">
        <v>11821.5</v>
      </c>
      <c r="I463" s="148">
        <v>11760</v>
      </c>
      <c r="J463" s="143">
        <f t="shared" si="180"/>
        <v>99.479761451592438</v>
      </c>
    </row>
    <row r="464" spans="1:10" ht="25.5" x14ac:dyDescent="0.2">
      <c r="A464" s="149" t="s">
        <v>737</v>
      </c>
      <c r="B464" s="141"/>
      <c r="C464" s="150" t="s">
        <v>59</v>
      </c>
      <c r="D464" s="95" t="s">
        <v>308</v>
      </c>
      <c r="E464" s="150" t="s">
        <v>740</v>
      </c>
      <c r="F464" s="151"/>
      <c r="G464" s="151"/>
      <c r="H464" s="148">
        <f>H465</f>
        <v>23810</v>
      </c>
      <c r="I464" s="148">
        <f t="shared" ref="I464" si="187">I465</f>
        <v>22810.799999999999</v>
      </c>
      <c r="J464" s="143">
        <f t="shared" si="180"/>
        <v>95.803443931121379</v>
      </c>
    </row>
    <row r="465" spans="1:10" x14ac:dyDescent="0.2">
      <c r="A465" s="149" t="s">
        <v>68</v>
      </c>
      <c r="B465" s="141"/>
      <c r="C465" s="150" t="s">
        <v>59</v>
      </c>
      <c r="D465" s="95" t="s">
        <v>308</v>
      </c>
      <c r="E465" s="150" t="s">
        <v>740</v>
      </c>
      <c r="F465" s="151">
        <v>200</v>
      </c>
      <c r="G465" s="151"/>
      <c r="H465" s="148">
        <f>H466+H467</f>
        <v>23810</v>
      </c>
      <c r="I465" s="148">
        <f t="shared" ref="I465" si="188">I466+I467</f>
        <v>22810.799999999999</v>
      </c>
      <c r="J465" s="143">
        <f t="shared" si="180"/>
        <v>95.803443931121379</v>
      </c>
    </row>
    <row r="466" spans="1:10" ht="25.5" x14ac:dyDescent="0.2">
      <c r="A466" s="149" t="s">
        <v>70</v>
      </c>
      <c r="B466" s="141"/>
      <c r="C466" s="150" t="s">
        <v>59</v>
      </c>
      <c r="D466" s="95" t="s">
        <v>308</v>
      </c>
      <c r="E466" s="150" t="s">
        <v>740</v>
      </c>
      <c r="F466" s="151">
        <v>240</v>
      </c>
      <c r="G466" s="151">
        <v>900302</v>
      </c>
      <c r="H466" s="148">
        <v>7143</v>
      </c>
      <c r="I466" s="148">
        <v>6843.2</v>
      </c>
      <c r="J466" s="143">
        <f t="shared" si="180"/>
        <v>95.802883942321145</v>
      </c>
    </row>
    <row r="467" spans="1:10" ht="25.5" x14ac:dyDescent="0.2">
      <c r="A467" s="149" t="s">
        <v>70</v>
      </c>
      <c r="B467" s="141"/>
      <c r="C467" s="150" t="s">
        <v>59</v>
      </c>
      <c r="D467" s="95" t="s">
        <v>308</v>
      </c>
      <c r="E467" s="150" t="s">
        <v>740</v>
      </c>
      <c r="F467" s="151">
        <v>240</v>
      </c>
      <c r="G467" s="151">
        <v>900100</v>
      </c>
      <c r="H467" s="148">
        <v>16667</v>
      </c>
      <c r="I467" s="148">
        <v>15967.6</v>
      </c>
      <c r="J467" s="143">
        <f t="shared" si="180"/>
        <v>95.803683926321483</v>
      </c>
    </row>
    <row r="468" spans="1:10" ht="25.5" x14ac:dyDescent="0.2">
      <c r="A468" s="149" t="s">
        <v>438</v>
      </c>
      <c r="B468" s="141"/>
      <c r="C468" s="150">
        <v>901</v>
      </c>
      <c r="D468" s="95" t="s">
        <v>308</v>
      </c>
      <c r="E468" s="150" t="s">
        <v>437</v>
      </c>
      <c r="F468" s="151"/>
      <c r="G468" s="151"/>
      <c r="H468" s="148">
        <f>H469</f>
        <v>5670.2</v>
      </c>
      <c r="I468" s="148">
        <f t="shared" ref="I468:I469" si="189">I469</f>
        <v>5670.2</v>
      </c>
      <c r="J468" s="143">
        <f t="shared" si="180"/>
        <v>100</v>
      </c>
    </row>
    <row r="469" spans="1:10" x14ac:dyDescent="0.2">
      <c r="A469" s="149" t="s">
        <v>68</v>
      </c>
      <c r="B469" s="141"/>
      <c r="C469" s="150">
        <v>901</v>
      </c>
      <c r="D469" s="95" t="s">
        <v>308</v>
      </c>
      <c r="E469" s="150" t="s">
        <v>437</v>
      </c>
      <c r="F469" s="151">
        <v>200</v>
      </c>
      <c r="G469" s="151"/>
      <c r="H469" s="148">
        <f>H470</f>
        <v>5670.2</v>
      </c>
      <c r="I469" s="148">
        <f t="shared" si="189"/>
        <v>5670.2</v>
      </c>
      <c r="J469" s="143">
        <f t="shared" si="180"/>
        <v>100</v>
      </c>
    </row>
    <row r="470" spans="1:10" ht="25.5" x14ac:dyDescent="0.2">
      <c r="A470" s="149" t="s">
        <v>70</v>
      </c>
      <c r="B470" s="141"/>
      <c r="C470" s="150">
        <v>901</v>
      </c>
      <c r="D470" s="95" t="s">
        <v>308</v>
      </c>
      <c r="E470" s="150" t="s">
        <v>437</v>
      </c>
      <c r="F470" s="151">
        <v>240</v>
      </c>
      <c r="G470" s="151">
        <v>900100</v>
      </c>
      <c r="H470" s="148">
        <v>5670.2</v>
      </c>
      <c r="I470" s="148">
        <v>5670.2</v>
      </c>
      <c r="J470" s="143">
        <f t="shared" si="180"/>
        <v>100</v>
      </c>
    </row>
    <row r="471" spans="1:10" x14ac:dyDescent="0.2">
      <c r="A471" s="152" t="s">
        <v>193</v>
      </c>
      <c r="B471" s="141"/>
      <c r="C471" s="150">
        <v>901</v>
      </c>
      <c r="D471" s="79" t="s">
        <v>308</v>
      </c>
      <c r="E471" s="135" t="s">
        <v>231</v>
      </c>
      <c r="F471" s="153"/>
      <c r="G471" s="153"/>
      <c r="H471" s="142">
        <f>H472</f>
        <v>114275.3</v>
      </c>
      <c r="I471" s="142">
        <f t="shared" ref="I471" si="190">I472</f>
        <v>25301.800000000003</v>
      </c>
      <c r="J471" s="143">
        <f t="shared" si="180"/>
        <v>22.141092607063818</v>
      </c>
    </row>
    <row r="472" spans="1:10" ht="38.25" x14ac:dyDescent="0.2">
      <c r="A472" s="149" t="s">
        <v>738</v>
      </c>
      <c r="B472" s="141"/>
      <c r="C472" s="150">
        <v>901</v>
      </c>
      <c r="D472" s="95" t="s">
        <v>308</v>
      </c>
      <c r="E472" s="147" t="s">
        <v>477</v>
      </c>
      <c r="F472" s="151"/>
      <c r="G472" s="151"/>
      <c r="H472" s="148">
        <f t="shared" ref="H472:I472" si="191">H473</f>
        <v>114275.3</v>
      </c>
      <c r="I472" s="148">
        <f t="shared" si="191"/>
        <v>25301.800000000003</v>
      </c>
      <c r="J472" s="143">
        <f t="shared" si="180"/>
        <v>22.141092607063818</v>
      </c>
    </row>
    <row r="473" spans="1:10" x14ac:dyDescent="0.2">
      <c r="A473" s="149" t="s">
        <v>68</v>
      </c>
      <c r="B473" s="141"/>
      <c r="C473" s="150">
        <v>901</v>
      </c>
      <c r="D473" s="95" t="s">
        <v>308</v>
      </c>
      <c r="E473" s="147" t="s">
        <v>477</v>
      </c>
      <c r="F473" s="151">
        <v>200</v>
      </c>
      <c r="G473" s="151"/>
      <c r="H473" s="148">
        <f t="shared" ref="H473:I473" si="192">SUM(H474:H475)</f>
        <v>114275.3</v>
      </c>
      <c r="I473" s="148">
        <f t="shared" si="192"/>
        <v>25301.800000000003</v>
      </c>
      <c r="J473" s="143">
        <f t="shared" si="180"/>
        <v>22.141092607063818</v>
      </c>
    </row>
    <row r="474" spans="1:10" ht="25.5" x14ac:dyDescent="0.2">
      <c r="A474" s="149" t="s">
        <v>70</v>
      </c>
      <c r="B474" s="141"/>
      <c r="C474" s="150">
        <v>901</v>
      </c>
      <c r="D474" s="95" t="s">
        <v>308</v>
      </c>
      <c r="E474" s="147" t="s">
        <v>477</v>
      </c>
      <c r="F474" s="151">
        <v>240</v>
      </c>
      <c r="G474" s="151">
        <v>900302</v>
      </c>
      <c r="H474" s="148">
        <v>90277.5</v>
      </c>
      <c r="I474" s="148">
        <v>19988.400000000001</v>
      </c>
      <c r="J474" s="143">
        <f t="shared" si="180"/>
        <v>22.141065049430921</v>
      </c>
    </row>
    <row r="475" spans="1:10" ht="25.5" x14ac:dyDescent="0.2">
      <c r="A475" s="149" t="s">
        <v>70</v>
      </c>
      <c r="B475" s="141"/>
      <c r="C475" s="150">
        <v>901</v>
      </c>
      <c r="D475" s="95" t="s">
        <v>308</v>
      </c>
      <c r="E475" s="147" t="s">
        <v>477</v>
      </c>
      <c r="F475" s="151">
        <v>240</v>
      </c>
      <c r="G475" s="151">
        <v>900100</v>
      </c>
      <c r="H475" s="148">
        <v>23997.8</v>
      </c>
      <c r="I475" s="148">
        <v>5313.4</v>
      </c>
      <c r="J475" s="143">
        <f t="shared" si="180"/>
        <v>22.141196276325328</v>
      </c>
    </row>
    <row r="476" spans="1:10" ht="25.5" x14ac:dyDescent="0.2">
      <c r="A476" s="144" t="s">
        <v>425</v>
      </c>
      <c r="B476" s="141"/>
      <c r="C476" s="150">
        <v>901</v>
      </c>
      <c r="D476" s="79" t="s">
        <v>308</v>
      </c>
      <c r="E476" s="135" t="s">
        <v>236</v>
      </c>
      <c r="F476" s="153"/>
      <c r="G476" s="153"/>
      <c r="H476" s="142">
        <f>H477</f>
        <v>434366.2</v>
      </c>
      <c r="I476" s="142">
        <f t="shared" ref="I476" si="193">I477</f>
        <v>268577.79999999993</v>
      </c>
      <c r="J476" s="143">
        <f t="shared" si="180"/>
        <v>61.832113087988873</v>
      </c>
    </row>
    <row r="477" spans="1:10" ht="25.5" x14ac:dyDescent="0.2">
      <c r="A477" s="171" t="s">
        <v>733</v>
      </c>
      <c r="B477" s="141"/>
      <c r="C477" s="150">
        <v>901</v>
      </c>
      <c r="D477" s="79" t="s">
        <v>308</v>
      </c>
      <c r="E477" s="135" t="s">
        <v>237</v>
      </c>
      <c r="F477" s="153"/>
      <c r="G477" s="153"/>
      <c r="H477" s="142">
        <f>H481+H484+H487+H478+H491</f>
        <v>434366.2</v>
      </c>
      <c r="I477" s="142">
        <f>I481+I484+I487+I478+I491</f>
        <v>268577.79999999993</v>
      </c>
      <c r="J477" s="143">
        <f t="shared" si="180"/>
        <v>61.832113087988873</v>
      </c>
    </row>
    <row r="478" spans="1:10" x14ac:dyDescent="0.2">
      <c r="A478" s="175" t="s">
        <v>766</v>
      </c>
      <c r="B478" s="141"/>
      <c r="C478" s="150">
        <v>901</v>
      </c>
      <c r="D478" s="95" t="s">
        <v>308</v>
      </c>
      <c r="E478" s="147" t="s">
        <v>731</v>
      </c>
      <c r="F478" s="153"/>
      <c r="G478" s="153"/>
      <c r="H478" s="148">
        <f>H479</f>
        <v>3173.1</v>
      </c>
      <c r="I478" s="148">
        <f>I479</f>
        <v>3173.1</v>
      </c>
      <c r="J478" s="143">
        <f t="shared" si="180"/>
        <v>100</v>
      </c>
    </row>
    <row r="479" spans="1:10" ht="25.5" x14ac:dyDescent="0.2">
      <c r="A479" s="149" t="s">
        <v>79</v>
      </c>
      <c r="B479" s="141"/>
      <c r="C479" s="150">
        <v>901</v>
      </c>
      <c r="D479" s="95" t="s">
        <v>308</v>
      </c>
      <c r="E479" s="147" t="s">
        <v>731</v>
      </c>
      <c r="F479" s="151">
        <v>600</v>
      </c>
      <c r="G479" s="153"/>
      <c r="H479" s="148">
        <f>H480</f>
        <v>3173.1</v>
      </c>
      <c r="I479" s="148">
        <f t="shared" ref="I479" si="194">I480</f>
        <v>3173.1</v>
      </c>
      <c r="J479" s="143">
        <f t="shared" si="180"/>
        <v>100</v>
      </c>
    </row>
    <row r="480" spans="1:10" x14ac:dyDescent="0.2">
      <c r="A480" s="149" t="s">
        <v>104</v>
      </c>
      <c r="B480" s="141"/>
      <c r="C480" s="150">
        <v>901</v>
      </c>
      <c r="D480" s="95" t="s">
        <v>308</v>
      </c>
      <c r="E480" s="147" t="s">
        <v>731</v>
      </c>
      <c r="F480" s="151">
        <v>620</v>
      </c>
      <c r="G480" s="151">
        <v>900100</v>
      </c>
      <c r="H480" s="148">
        <v>3173.1</v>
      </c>
      <c r="I480" s="148">
        <v>3173.1</v>
      </c>
      <c r="J480" s="143">
        <f t="shared" si="180"/>
        <v>100</v>
      </c>
    </row>
    <row r="481" spans="1:10" x14ac:dyDescent="0.2">
      <c r="A481" s="175" t="s">
        <v>767</v>
      </c>
      <c r="B481" s="141"/>
      <c r="C481" s="150">
        <v>901</v>
      </c>
      <c r="D481" s="95" t="s">
        <v>308</v>
      </c>
      <c r="E481" s="147" t="s">
        <v>741</v>
      </c>
      <c r="F481" s="151"/>
      <c r="G481" s="151"/>
      <c r="H481" s="148">
        <f>H482</f>
        <v>49399.6</v>
      </c>
      <c r="I481" s="148">
        <f t="shared" ref="I481:I482" si="195">I482</f>
        <v>37915.599999999999</v>
      </c>
      <c r="J481" s="143">
        <f t="shared" si="180"/>
        <v>76.75284820120001</v>
      </c>
    </row>
    <row r="482" spans="1:10" x14ac:dyDescent="0.2">
      <c r="A482" s="149" t="s">
        <v>68</v>
      </c>
      <c r="B482" s="141"/>
      <c r="C482" s="150">
        <v>901</v>
      </c>
      <c r="D482" s="95" t="s">
        <v>308</v>
      </c>
      <c r="E482" s="147" t="s">
        <v>741</v>
      </c>
      <c r="F482" s="151" t="s">
        <v>69</v>
      </c>
      <c r="G482" s="151"/>
      <c r="H482" s="148">
        <f>H483</f>
        <v>49399.6</v>
      </c>
      <c r="I482" s="148">
        <f t="shared" si="195"/>
        <v>37915.599999999999</v>
      </c>
      <c r="J482" s="143">
        <f t="shared" si="180"/>
        <v>76.75284820120001</v>
      </c>
    </row>
    <row r="483" spans="1:10" ht="25.5" x14ac:dyDescent="0.2">
      <c r="A483" s="149" t="s">
        <v>70</v>
      </c>
      <c r="B483" s="141"/>
      <c r="C483" s="150">
        <v>901</v>
      </c>
      <c r="D483" s="95" t="s">
        <v>308</v>
      </c>
      <c r="E483" s="147" t="s">
        <v>741</v>
      </c>
      <c r="F483" s="151" t="s">
        <v>71</v>
      </c>
      <c r="G483" s="151">
        <v>900100</v>
      </c>
      <c r="H483" s="148">
        <v>49399.6</v>
      </c>
      <c r="I483" s="148">
        <v>37915.599999999999</v>
      </c>
      <c r="J483" s="143">
        <f t="shared" si="180"/>
        <v>76.75284820120001</v>
      </c>
    </row>
    <row r="484" spans="1:10" x14ac:dyDescent="0.2">
      <c r="A484" s="149" t="s">
        <v>739</v>
      </c>
      <c r="B484" s="141"/>
      <c r="C484" s="150">
        <v>901</v>
      </c>
      <c r="D484" s="95" t="s">
        <v>308</v>
      </c>
      <c r="E484" s="147" t="s">
        <v>467</v>
      </c>
      <c r="F484" s="151"/>
      <c r="G484" s="151"/>
      <c r="H484" s="148">
        <f>H485</f>
        <v>120308.4</v>
      </c>
      <c r="I484" s="148">
        <f t="shared" ref="I484:I485" si="196">I485</f>
        <v>53945.2</v>
      </c>
      <c r="J484" s="143">
        <f t="shared" si="180"/>
        <v>44.839096854417484</v>
      </c>
    </row>
    <row r="485" spans="1:10" x14ac:dyDescent="0.2">
      <c r="A485" s="149" t="s">
        <v>68</v>
      </c>
      <c r="B485" s="141"/>
      <c r="C485" s="150">
        <v>901</v>
      </c>
      <c r="D485" s="95" t="s">
        <v>308</v>
      </c>
      <c r="E485" s="147" t="s">
        <v>467</v>
      </c>
      <c r="F485" s="151" t="s">
        <v>69</v>
      </c>
      <c r="G485" s="151"/>
      <c r="H485" s="148">
        <f>H486</f>
        <v>120308.4</v>
      </c>
      <c r="I485" s="148">
        <f t="shared" si="196"/>
        <v>53945.2</v>
      </c>
      <c r="J485" s="143">
        <f t="shared" si="180"/>
        <v>44.839096854417484</v>
      </c>
    </row>
    <row r="486" spans="1:10" ht="25.5" x14ac:dyDescent="0.2">
      <c r="A486" s="149" t="s">
        <v>70</v>
      </c>
      <c r="B486" s="141"/>
      <c r="C486" s="150">
        <v>901</v>
      </c>
      <c r="D486" s="95" t="s">
        <v>308</v>
      </c>
      <c r="E486" s="147" t="s">
        <v>467</v>
      </c>
      <c r="F486" s="151" t="s">
        <v>71</v>
      </c>
      <c r="G486" s="151">
        <v>900100</v>
      </c>
      <c r="H486" s="148">
        <v>120308.4</v>
      </c>
      <c r="I486" s="148">
        <v>53945.2</v>
      </c>
      <c r="J486" s="143">
        <f t="shared" si="180"/>
        <v>44.839096854417484</v>
      </c>
    </row>
    <row r="487" spans="1:10" ht="25.5" x14ac:dyDescent="0.2">
      <c r="A487" s="175" t="s">
        <v>817</v>
      </c>
      <c r="B487" s="141"/>
      <c r="C487" s="150">
        <v>901</v>
      </c>
      <c r="D487" s="95" t="s">
        <v>308</v>
      </c>
      <c r="E487" s="147" t="s">
        <v>818</v>
      </c>
      <c r="F487" s="151"/>
      <c r="G487" s="151"/>
      <c r="H487" s="148">
        <f>H488</f>
        <v>258628.2</v>
      </c>
      <c r="I487" s="148">
        <f t="shared" ref="I487" si="197">I488</f>
        <v>170953.3</v>
      </c>
      <c r="J487" s="143">
        <f t="shared" si="180"/>
        <v>66.100023121995193</v>
      </c>
    </row>
    <row r="488" spans="1:10" ht="25.5" x14ac:dyDescent="0.2">
      <c r="A488" s="149" t="s">
        <v>79</v>
      </c>
      <c r="B488" s="141"/>
      <c r="C488" s="150">
        <v>901</v>
      </c>
      <c r="D488" s="95" t="s">
        <v>308</v>
      </c>
      <c r="E488" s="147" t="s">
        <v>818</v>
      </c>
      <c r="F488" s="151">
        <v>600</v>
      </c>
      <c r="G488" s="151"/>
      <c r="H488" s="148">
        <f>H489+H490</f>
        <v>258628.2</v>
      </c>
      <c r="I488" s="148">
        <f t="shared" ref="I488" si="198">I489+I490</f>
        <v>170953.3</v>
      </c>
      <c r="J488" s="143">
        <f t="shared" si="180"/>
        <v>66.100023121995193</v>
      </c>
    </row>
    <row r="489" spans="1:10" x14ac:dyDescent="0.2">
      <c r="A489" s="149" t="s">
        <v>81</v>
      </c>
      <c r="B489" s="141"/>
      <c r="C489" s="150">
        <v>901</v>
      </c>
      <c r="D489" s="95" t="s">
        <v>308</v>
      </c>
      <c r="E489" s="147" t="s">
        <v>818</v>
      </c>
      <c r="F489" s="151">
        <v>610</v>
      </c>
      <c r="G489" s="151">
        <v>900100</v>
      </c>
      <c r="H489" s="148">
        <v>225762.5</v>
      </c>
      <c r="I489" s="148">
        <v>139467</v>
      </c>
      <c r="J489" s="143">
        <f t="shared" si="180"/>
        <v>61.775981396378945</v>
      </c>
    </row>
    <row r="490" spans="1:10" x14ac:dyDescent="0.2">
      <c r="A490" s="149" t="s">
        <v>104</v>
      </c>
      <c r="B490" s="141"/>
      <c r="C490" s="150">
        <v>901</v>
      </c>
      <c r="D490" s="95" t="s">
        <v>308</v>
      </c>
      <c r="E490" s="147" t="s">
        <v>818</v>
      </c>
      <c r="F490" s="151">
        <v>620</v>
      </c>
      <c r="G490" s="151">
        <v>900100</v>
      </c>
      <c r="H490" s="172">
        <v>32865.699999999997</v>
      </c>
      <c r="I490" s="190">
        <v>31486.3</v>
      </c>
      <c r="J490" s="143">
        <f t="shared" si="180"/>
        <v>95.802919152794558</v>
      </c>
    </row>
    <row r="491" spans="1:10" x14ac:dyDescent="0.2">
      <c r="A491" s="146" t="s">
        <v>844</v>
      </c>
      <c r="B491" s="141"/>
      <c r="C491" s="150">
        <v>901</v>
      </c>
      <c r="D491" s="95" t="s">
        <v>308</v>
      </c>
      <c r="E491" s="147" t="s">
        <v>845</v>
      </c>
      <c r="F491" s="151"/>
      <c r="G491" s="151"/>
      <c r="H491" s="148">
        <f>H492</f>
        <v>2856.9</v>
      </c>
      <c r="I491" s="148">
        <f t="shared" ref="I491" si="199">I492</f>
        <v>2590.6</v>
      </c>
      <c r="J491" s="143">
        <f t="shared" si="180"/>
        <v>90.678707690153658</v>
      </c>
    </row>
    <row r="492" spans="1:10" x14ac:dyDescent="0.2">
      <c r="A492" s="149" t="s">
        <v>68</v>
      </c>
      <c r="B492" s="141"/>
      <c r="C492" s="150">
        <v>901</v>
      </c>
      <c r="D492" s="95" t="s">
        <v>308</v>
      </c>
      <c r="E492" s="147" t="s">
        <v>845</v>
      </c>
      <c r="F492" s="151" t="s">
        <v>69</v>
      </c>
      <c r="G492" s="151"/>
      <c r="H492" s="148">
        <f>H493+H494</f>
        <v>2856.9</v>
      </c>
      <c r="I492" s="148">
        <f t="shared" ref="I492" si="200">I493+I494</f>
        <v>2590.6</v>
      </c>
      <c r="J492" s="143">
        <f t="shared" si="180"/>
        <v>90.678707690153658</v>
      </c>
    </row>
    <row r="493" spans="1:10" ht="25.5" x14ac:dyDescent="0.2">
      <c r="A493" s="149" t="s">
        <v>70</v>
      </c>
      <c r="B493" s="141"/>
      <c r="C493" s="150">
        <v>901</v>
      </c>
      <c r="D493" s="95" t="s">
        <v>308</v>
      </c>
      <c r="E493" s="147" t="s">
        <v>845</v>
      </c>
      <c r="F493" s="151" t="s">
        <v>71</v>
      </c>
      <c r="G493" s="151">
        <v>900302</v>
      </c>
      <c r="H493" s="148">
        <v>2256.9</v>
      </c>
      <c r="I493" s="148">
        <v>2046.6</v>
      </c>
      <c r="J493" s="143">
        <f t="shared" si="180"/>
        <v>90.681908812973546</v>
      </c>
    </row>
    <row r="494" spans="1:10" ht="25.5" x14ac:dyDescent="0.2">
      <c r="A494" s="149" t="s">
        <v>70</v>
      </c>
      <c r="B494" s="141"/>
      <c r="C494" s="150">
        <v>901</v>
      </c>
      <c r="D494" s="95" t="s">
        <v>308</v>
      </c>
      <c r="E494" s="147" t="s">
        <v>845</v>
      </c>
      <c r="F494" s="151" t="s">
        <v>71</v>
      </c>
      <c r="G494" s="151">
        <v>900100</v>
      </c>
      <c r="H494" s="148">
        <v>600</v>
      </c>
      <c r="I494" s="148">
        <v>544</v>
      </c>
      <c r="J494" s="143">
        <f t="shared" si="180"/>
        <v>90.666666666666657</v>
      </c>
    </row>
    <row r="495" spans="1:10" x14ac:dyDescent="0.2">
      <c r="A495" s="173" t="s">
        <v>194</v>
      </c>
      <c r="B495" s="141"/>
      <c r="C495" s="138">
        <v>901</v>
      </c>
      <c r="D495" s="79" t="s">
        <v>308</v>
      </c>
      <c r="E495" s="92" t="s">
        <v>164</v>
      </c>
      <c r="F495" s="151"/>
      <c r="G495" s="151"/>
      <c r="H495" s="142">
        <f>H496</f>
        <v>5085.8</v>
      </c>
      <c r="I495" s="142">
        <f t="shared" ref="I495:I497" si="201">I496</f>
        <v>5085.8</v>
      </c>
      <c r="J495" s="143">
        <f t="shared" si="180"/>
        <v>100</v>
      </c>
    </row>
    <row r="496" spans="1:10" x14ac:dyDescent="0.2">
      <c r="A496" s="149" t="s">
        <v>813</v>
      </c>
      <c r="B496" s="141"/>
      <c r="C496" s="150">
        <v>901</v>
      </c>
      <c r="D496" s="95" t="s">
        <v>308</v>
      </c>
      <c r="E496" s="147" t="s">
        <v>812</v>
      </c>
      <c r="F496" s="151"/>
      <c r="G496" s="151"/>
      <c r="H496" s="148">
        <f>H497</f>
        <v>5085.8</v>
      </c>
      <c r="I496" s="148">
        <f t="shared" si="201"/>
        <v>5085.8</v>
      </c>
      <c r="J496" s="143">
        <f t="shared" si="180"/>
        <v>100</v>
      </c>
    </row>
    <row r="497" spans="1:10" x14ac:dyDescent="0.2">
      <c r="A497" s="149" t="s">
        <v>72</v>
      </c>
      <c r="B497" s="141"/>
      <c r="C497" s="150">
        <v>901</v>
      </c>
      <c r="D497" s="95" t="s">
        <v>308</v>
      </c>
      <c r="E497" s="147" t="s">
        <v>812</v>
      </c>
      <c r="F497" s="151" t="s">
        <v>73</v>
      </c>
      <c r="G497" s="151"/>
      <c r="H497" s="148">
        <f>H498</f>
        <v>5085.8</v>
      </c>
      <c r="I497" s="148">
        <f t="shared" si="201"/>
        <v>5085.8</v>
      </c>
      <c r="J497" s="143">
        <f t="shared" si="180"/>
        <v>100</v>
      </c>
    </row>
    <row r="498" spans="1:10" x14ac:dyDescent="0.2">
      <c r="A498" s="149" t="s">
        <v>814</v>
      </c>
      <c r="B498" s="141"/>
      <c r="C498" s="150">
        <v>901</v>
      </c>
      <c r="D498" s="95" t="s">
        <v>308</v>
      </c>
      <c r="E498" s="147" t="s">
        <v>812</v>
      </c>
      <c r="F498" s="151">
        <v>830</v>
      </c>
      <c r="G498" s="151">
        <v>900100</v>
      </c>
      <c r="H498" s="148">
        <v>5085.8</v>
      </c>
      <c r="I498" s="148">
        <v>5085.8</v>
      </c>
      <c r="J498" s="143">
        <f t="shared" si="180"/>
        <v>100</v>
      </c>
    </row>
    <row r="499" spans="1:10" x14ac:dyDescent="0.2">
      <c r="A499" s="113" t="s">
        <v>100</v>
      </c>
      <c r="B499" s="191"/>
      <c r="C499" s="138">
        <v>901</v>
      </c>
      <c r="D499" s="79" t="s">
        <v>363</v>
      </c>
      <c r="E499" s="150"/>
      <c r="F499" s="150"/>
      <c r="G499" s="150"/>
      <c r="H499" s="142">
        <f>H500</f>
        <v>5986.7</v>
      </c>
      <c r="I499" s="142">
        <f>I500</f>
        <v>2454.1000000000004</v>
      </c>
      <c r="J499" s="143">
        <f t="shared" si="180"/>
        <v>40.992533449145611</v>
      </c>
    </row>
    <row r="500" spans="1:10" x14ac:dyDescent="0.2">
      <c r="A500" s="192" t="s">
        <v>101</v>
      </c>
      <c r="B500" s="193"/>
      <c r="C500" s="138">
        <v>901</v>
      </c>
      <c r="D500" s="79" t="s">
        <v>364</v>
      </c>
      <c r="E500" s="150"/>
      <c r="F500" s="150"/>
      <c r="G500" s="150"/>
      <c r="H500" s="142">
        <f>H501</f>
        <v>5986.7</v>
      </c>
      <c r="I500" s="142">
        <f t="shared" ref="I500" si="202">I501</f>
        <v>2454.1000000000004</v>
      </c>
      <c r="J500" s="143">
        <f t="shared" ref="J500:J555" si="203">I500/H500*100</f>
        <v>40.992533449145611</v>
      </c>
    </row>
    <row r="501" spans="1:10" x14ac:dyDescent="0.2">
      <c r="A501" s="111" t="s">
        <v>450</v>
      </c>
      <c r="B501" s="191"/>
      <c r="C501" s="138">
        <v>901</v>
      </c>
      <c r="D501" s="79" t="s">
        <v>364</v>
      </c>
      <c r="E501" s="135" t="s">
        <v>153</v>
      </c>
      <c r="F501" s="150"/>
      <c r="G501" s="150"/>
      <c r="H501" s="142">
        <f>H507+H502</f>
        <v>5986.7</v>
      </c>
      <c r="I501" s="142">
        <f t="shared" ref="I501" si="204">I507+I502</f>
        <v>2454.1000000000004</v>
      </c>
      <c r="J501" s="143">
        <f t="shared" si="203"/>
        <v>40.992533449145611</v>
      </c>
    </row>
    <row r="502" spans="1:10" x14ac:dyDescent="0.2">
      <c r="A502" s="152" t="s">
        <v>658</v>
      </c>
      <c r="B502" s="141"/>
      <c r="C502" s="138" t="s">
        <v>59</v>
      </c>
      <c r="D502" s="79" t="s">
        <v>364</v>
      </c>
      <c r="E502" s="135" t="s">
        <v>469</v>
      </c>
      <c r="F502" s="151"/>
      <c r="G502" s="151"/>
      <c r="H502" s="142">
        <f>H503</f>
        <v>132.69999999999999</v>
      </c>
      <c r="I502" s="142">
        <f t="shared" ref="I502" si="205">I503</f>
        <v>110</v>
      </c>
      <c r="J502" s="143">
        <f t="shared" si="203"/>
        <v>82.893745290128123</v>
      </c>
    </row>
    <row r="503" spans="1:10" ht="25.5" x14ac:dyDescent="0.2">
      <c r="A503" s="149" t="s">
        <v>472</v>
      </c>
      <c r="B503" s="141"/>
      <c r="C503" s="138" t="s">
        <v>59</v>
      </c>
      <c r="D503" s="79" t="s">
        <v>364</v>
      </c>
      <c r="E503" s="147" t="s">
        <v>470</v>
      </c>
      <c r="F503" s="151"/>
      <c r="G503" s="151"/>
      <c r="H503" s="148">
        <f>H504</f>
        <v>132.69999999999999</v>
      </c>
      <c r="I503" s="148">
        <f t="shared" ref="I503:I505" si="206">I504</f>
        <v>110</v>
      </c>
      <c r="J503" s="143">
        <f t="shared" si="203"/>
        <v>82.893745290128123</v>
      </c>
    </row>
    <row r="504" spans="1:10" ht="51" x14ac:dyDescent="0.2">
      <c r="A504" s="216" t="s">
        <v>866</v>
      </c>
      <c r="B504" s="141"/>
      <c r="C504" s="150" t="s">
        <v>59</v>
      </c>
      <c r="D504" s="95" t="s">
        <v>364</v>
      </c>
      <c r="E504" s="147" t="s">
        <v>659</v>
      </c>
      <c r="F504" s="151"/>
      <c r="G504" s="151"/>
      <c r="H504" s="148">
        <f>H505</f>
        <v>132.69999999999999</v>
      </c>
      <c r="I504" s="148">
        <f t="shared" si="206"/>
        <v>110</v>
      </c>
      <c r="J504" s="143">
        <f t="shared" si="203"/>
        <v>82.893745290128123</v>
      </c>
    </row>
    <row r="505" spans="1:10" x14ac:dyDescent="0.2">
      <c r="A505" s="149" t="s">
        <v>68</v>
      </c>
      <c r="B505" s="141"/>
      <c r="C505" s="150" t="s">
        <v>59</v>
      </c>
      <c r="D505" s="95" t="s">
        <v>364</v>
      </c>
      <c r="E505" s="147" t="s">
        <v>659</v>
      </c>
      <c r="F505" s="151">
        <v>200</v>
      </c>
      <c r="G505" s="151"/>
      <c r="H505" s="148">
        <f>H506</f>
        <v>132.69999999999999</v>
      </c>
      <c r="I505" s="148">
        <f t="shared" si="206"/>
        <v>110</v>
      </c>
      <c r="J505" s="143">
        <f t="shared" si="203"/>
        <v>82.893745290128123</v>
      </c>
    </row>
    <row r="506" spans="1:10" ht="25.5" x14ac:dyDescent="0.2">
      <c r="A506" s="180" t="s">
        <v>70</v>
      </c>
      <c r="B506" s="141"/>
      <c r="C506" s="150" t="s">
        <v>59</v>
      </c>
      <c r="D506" s="95" t="s">
        <v>364</v>
      </c>
      <c r="E506" s="147" t="s">
        <v>659</v>
      </c>
      <c r="F506" s="151">
        <v>240</v>
      </c>
      <c r="G506" s="151">
        <v>900303</v>
      </c>
      <c r="H506" s="148">
        <v>132.69999999999999</v>
      </c>
      <c r="I506" s="148">
        <v>110</v>
      </c>
      <c r="J506" s="143">
        <f t="shared" si="203"/>
        <v>82.893745290128123</v>
      </c>
    </row>
    <row r="507" spans="1:10" x14ac:dyDescent="0.2">
      <c r="A507" s="156" t="s">
        <v>660</v>
      </c>
      <c r="B507" s="191"/>
      <c r="C507" s="138">
        <v>901</v>
      </c>
      <c r="D507" s="79" t="s">
        <v>364</v>
      </c>
      <c r="E507" s="135" t="s">
        <v>365</v>
      </c>
      <c r="F507" s="153"/>
      <c r="G507" s="153"/>
      <c r="H507" s="142">
        <f>H508</f>
        <v>5854</v>
      </c>
      <c r="I507" s="142">
        <f t="shared" ref="I507" si="207">I508</f>
        <v>2344.1000000000004</v>
      </c>
      <c r="J507" s="143">
        <f t="shared" si="203"/>
        <v>40.042705842159215</v>
      </c>
    </row>
    <row r="508" spans="1:10" ht="28.5" customHeight="1" x14ac:dyDescent="0.2">
      <c r="A508" s="194" t="s">
        <v>664</v>
      </c>
      <c r="B508" s="191"/>
      <c r="C508" s="150">
        <v>901</v>
      </c>
      <c r="D508" s="79" t="s">
        <v>364</v>
      </c>
      <c r="E508" s="135" t="s">
        <v>663</v>
      </c>
      <c r="F508" s="151"/>
      <c r="G508" s="151"/>
      <c r="H508" s="148">
        <f>H509+H512+H515</f>
        <v>5854</v>
      </c>
      <c r="I508" s="148">
        <f t="shared" ref="I508" si="208">I509+I512+I515</f>
        <v>2344.1000000000004</v>
      </c>
      <c r="J508" s="143">
        <f t="shared" si="203"/>
        <v>40.042705842159215</v>
      </c>
    </row>
    <row r="509" spans="1:10" ht="25.5" x14ac:dyDescent="0.2">
      <c r="A509" s="180" t="s">
        <v>765</v>
      </c>
      <c r="B509" s="191"/>
      <c r="C509" s="150">
        <v>901</v>
      </c>
      <c r="D509" s="95" t="s">
        <v>364</v>
      </c>
      <c r="E509" s="147" t="s">
        <v>665</v>
      </c>
      <c r="F509" s="151"/>
      <c r="G509" s="151"/>
      <c r="H509" s="148">
        <f>H510</f>
        <v>1100</v>
      </c>
      <c r="I509" s="148">
        <f t="shared" ref="I509:I516" si="209">I510</f>
        <v>302.10000000000002</v>
      </c>
      <c r="J509" s="143">
        <f t="shared" si="203"/>
        <v>27.463636363636368</v>
      </c>
    </row>
    <row r="510" spans="1:10" x14ac:dyDescent="0.2">
      <c r="A510" s="149" t="s">
        <v>68</v>
      </c>
      <c r="B510" s="191"/>
      <c r="C510" s="150">
        <v>901</v>
      </c>
      <c r="D510" s="95" t="s">
        <v>364</v>
      </c>
      <c r="E510" s="147" t="s">
        <v>665</v>
      </c>
      <c r="F510" s="151" t="s">
        <v>69</v>
      </c>
      <c r="G510" s="151"/>
      <c r="H510" s="148">
        <f>H511</f>
        <v>1100</v>
      </c>
      <c r="I510" s="148">
        <f t="shared" si="209"/>
        <v>302.10000000000002</v>
      </c>
      <c r="J510" s="143">
        <f t="shared" si="203"/>
        <v>27.463636363636368</v>
      </c>
    </row>
    <row r="511" spans="1:10" ht="25.5" x14ac:dyDescent="0.2">
      <c r="A511" s="180" t="s">
        <v>70</v>
      </c>
      <c r="B511" s="191"/>
      <c r="C511" s="150">
        <v>901</v>
      </c>
      <c r="D511" s="95" t="s">
        <v>364</v>
      </c>
      <c r="E511" s="147" t="s">
        <v>665</v>
      </c>
      <c r="F511" s="151" t="s">
        <v>71</v>
      </c>
      <c r="G511" s="151">
        <v>900100</v>
      </c>
      <c r="H511" s="148">
        <v>1100</v>
      </c>
      <c r="I511" s="148">
        <v>302.10000000000002</v>
      </c>
      <c r="J511" s="143">
        <f t="shared" si="203"/>
        <v>27.463636363636368</v>
      </c>
    </row>
    <row r="512" spans="1:10" ht="51" x14ac:dyDescent="0.2">
      <c r="A512" s="180" t="s">
        <v>668</v>
      </c>
      <c r="B512" s="191"/>
      <c r="C512" s="150">
        <v>901</v>
      </c>
      <c r="D512" s="95" t="s">
        <v>364</v>
      </c>
      <c r="E512" s="147" t="s">
        <v>666</v>
      </c>
      <c r="F512" s="151"/>
      <c r="G512" s="151"/>
      <c r="H512" s="148">
        <f>H513</f>
        <v>2218.4</v>
      </c>
      <c r="I512" s="148">
        <f t="shared" si="209"/>
        <v>1109.2</v>
      </c>
      <c r="J512" s="143">
        <f t="shared" si="203"/>
        <v>50</v>
      </c>
    </row>
    <row r="513" spans="1:10" x14ac:dyDescent="0.2">
      <c r="A513" s="149" t="s">
        <v>68</v>
      </c>
      <c r="B513" s="191"/>
      <c r="C513" s="150">
        <v>901</v>
      </c>
      <c r="D513" s="95" t="s">
        <v>364</v>
      </c>
      <c r="E513" s="147" t="s">
        <v>666</v>
      </c>
      <c r="F513" s="151" t="s">
        <v>69</v>
      </c>
      <c r="G513" s="151"/>
      <c r="H513" s="148">
        <f>H514</f>
        <v>2218.4</v>
      </c>
      <c r="I513" s="148">
        <f t="shared" si="209"/>
        <v>1109.2</v>
      </c>
      <c r="J513" s="143">
        <f t="shared" si="203"/>
        <v>50</v>
      </c>
    </row>
    <row r="514" spans="1:10" ht="25.5" x14ac:dyDescent="0.2">
      <c r="A514" s="180" t="s">
        <v>70</v>
      </c>
      <c r="B514" s="191"/>
      <c r="C514" s="150">
        <v>901</v>
      </c>
      <c r="D514" s="95" t="s">
        <v>364</v>
      </c>
      <c r="E514" s="147" t="s">
        <v>666</v>
      </c>
      <c r="F514" s="151" t="s">
        <v>71</v>
      </c>
      <c r="G514" s="151">
        <v>900100</v>
      </c>
      <c r="H514" s="148">
        <v>2218.4</v>
      </c>
      <c r="I514" s="148">
        <v>1109.2</v>
      </c>
      <c r="J514" s="143">
        <f t="shared" si="203"/>
        <v>50</v>
      </c>
    </row>
    <row r="515" spans="1:10" ht="38.25" x14ac:dyDescent="0.2">
      <c r="A515" s="180" t="s">
        <v>669</v>
      </c>
      <c r="B515" s="191"/>
      <c r="C515" s="150">
        <v>901</v>
      </c>
      <c r="D515" s="95" t="s">
        <v>364</v>
      </c>
      <c r="E515" s="147" t="s">
        <v>667</v>
      </c>
      <c r="F515" s="151"/>
      <c r="G515" s="151"/>
      <c r="H515" s="148">
        <f>H516</f>
        <v>2535.6</v>
      </c>
      <c r="I515" s="148">
        <f t="shared" si="209"/>
        <v>932.8</v>
      </c>
      <c r="J515" s="143">
        <f t="shared" si="203"/>
        <v>36.788136930115165</v>
      </c>
    </row>
    <row r="516" spans="1:10" x14ac:dyDescent="0.2">
      <c r="A516" s="149" t="s">
        <v>68</v>
      </c>
      <c r="B516" s="191"/>
      <c r="C516" s="150">
        <v>901</v>
      </c>
      <c r="D516" s="95" t="s">
        <v>364</v>
      </c>
      <c r="E516" s="147" t="s">
        <v>667</v>
      </c>
      <c r="F516" s="151" t="s">
        <v>69</v>
      </c>
      <c r="G516" s="151"/>
      <c r="H516" s="148">
        <f>H517</f>
        <v>2535.6</v>
      </c>
      <c r="I516" s="148">
        <f t="shared" si="209"/>
        <v>932.8</v>
      </c>
      <c r="J516" s="143">
        <f t="shared" si="203"/>
        <v>36.788136930115165</v>
      </c>
    </row>
    <row r="517" spans="1:10" ht="25.5" x14ac:dyDescent="0.2">
      <c r="A517" s="180" t="s">
        <v>70</v>
      </c>
      <c r="B517" s="191"/>
      <c r="C517" s="150">
        <v>901</v>
      </c>
      <c r="D517" s="95" t="s">
        <v>364</v>
      </c>
      <c r="E517" s="147" t="s">
        <v>667</v>
      </c>
      <c r="F517" s="151" t="s">
        <v>71</v>
      </c>
      <c r="G517" s="151">
        <v>900100</v>
      </c>
      <c r="H517" s="148">
        <v>2535.6</v>
      </c>
      <c r="I517" s="148">
        <v>932.8</v>
      </c>
      <c r="J517" s="143">
        <f t="shared" si="203"/>
        <v>36.788136930115165</v>
      </c>
    </row>
    <row r="518" spans="1:10" ht="19.5" customHeight="1" x14ac:dyDescent="0.2">
      <c r="A518" s="109" t="s">
        <v>102</v>
      </c>
      <c r="B518" s="102"/>
      <c r="C518" s="76" t="s">
        <v>59</v>
      </c>
      <c r="D518" s="77" t="s">
        <v>390</v>
      </c>
      <c r="E518" s="76"/>
      <c r="F518" s="76"/>
      <c r="G518" s="76"/>
      <c r="H518" s="142">
        <f>H519+H554+H561+H573</f>
        <v>390914.1</v>
      </c>
      <c r="I518" s="142">
        <f>I519+I554+I561+I573</f>
        <v>158857.20000000001</v>
      </c>
      <c r="J518" s="143">
        <f t="shared" si="203"/>
        <v>40.637367646754115</v>
      </c>
    </row>
    <row r="519" spans="1:10" ht="15.75" customHeight="1" x14ac:dyDescent="0.2">
      <c r="A519" s="152" t="s">
        <v>131</v>
      </c>
      <c r="B519" s="102"/>
      <c r="C519" s="138">
        <v>901</v>
      </c>
      <c r="D519" s="70" t="s">
        <v>273</v>
      </c>
      <c r="E519" s="76"/>
      <c r="F519" s="76"/>
      <c r="G519" s="76"/>
      <c r="H519" s="142">
        <f>H520+H551</f>
        <v>316698</v>
      </c>
      <c r="I519" s="142">
        <f t="shared" ref="I519" si="210">I520</f>
        <v>111817.29999999999</v>
      </c>
      <c r="J519" s="143">
        <f t="shared" si="203"/>
        <v>35.307232758021833</v>
      </c>
    </row>
    <row r="520" spans="1:10" ht="21" customHeight="1" x14ac:dyDescent="0.2">
      <c r="A520" s="156" t="s">
        <v>595</v>
      </c>
      <c r="B520" s="102"/>
      <c r="C520" s="138">
        <v>901</v>
      </c>
      <c r="D520" s="70" t="s">
        <v>273</v>
      </c>
      <c r="E520" s="135" t="s">
        <v>184</v>
      </c>
      <c r="F520" s="151"/>
      <c r="G520" s="151"/>
      <c r="H520" s="142">
        <f>H521</f>
        <v>316498</v>
      </c>
      <c r="I520" s="142">
        <f t="shared" ref="I520" si="211">I521</f>
        <v>111817.29999999999</v>
      </c>
      <c r="J520" s="143">
        <f t="shared" si="203"/>
        <v>35.329543946565217</v>
      </c>
    </row>
    <row r="521" spans="1:10" ht="20.25" customHeight="1" x14ac:dyDescent="0.2">
      <c r="A521" s="120" t="s">
        <v>132</v>
      </c>
      <c r="B521" s="102"/>
      <c r="C521" s="138">
        <v>901</v>
      </c>
      <c r="D521" s="70" t="s">
        <v>273</v>
      </c>
      <c r="E521" s="135" t="s">
        <v>261</v>
      </c>
      <c r="F521" s="153"/>
      <c r="G521" s="153"/>
      <c r="H521" s="142">
        <f>H522</f>
        <v>316498</v>
      </c>
      <c r="I521" s="142">
        <f t="shared" ref="I521" si="212">I522</f>
        <v>111817.29999999999</v>
      </c>
      <c r="J521" s="143">
        <f t="shared" si="203"/>
        <v>35.329543946565217</v>
      </c>
    </row>
    <row r="522" spans="1:10" ht="25.5" x14ac:dyDescent="0.2">
      <c r="A522" s="152" t="s">
        <v>562</v>
      </c>
      <c r="B522" s="102"/>
      <c r="C522" s="138">
        <v>901</v>
      </c>
      <c r="D522" s="70" t="s">
        <v>273</v>
      </c>
      <c r="E522" s="135" t="s">
        <v>782</v>
      </c>
      <c r="F522" s="153"/>
      <c r="G522" s="153"/>
      <c r="H522" s="142">
        <f>SUM(H523+H527+H532+H544+H536+H540+H548)</f>
        <v>316498</v>
      </c>
      <c r="I522" s="142">
        <f t="shared" ref="I522" si="213">SUM(I523+I527+I532+I544+I536+I540+I548)</f>
        <v>111817.29999999999</v>
      </c>
      <c r="J522" s="143">
        <f t="shared" si="203"/>
        <v>35.329543946565217</v>
      </c>
    </row>
    <row r="523" spans="1:10" ht="25.5" x14ac:dyDescent="0.2">
      <c r="A523" s="149" t="s">
        <v>783</v>
      </c>
      <c r="B523" s="102"/>
      <c r="C523" s="150">
        <v>901</v>
      </c>
      <c r="D523" s="105" t="s">
        <v>273</v>
      </c>
      <c r="E523" s="147" t="s">
        <v>784</v>
      </c>
      <c r="F523" s="151"/>
      <c r="G523" s="151"/>
      <c r="H523" s="148">
        <f>H524</f>
        <v>29602.899999999998</v>
      </c>
      <c r="I523" s="148">
        <f t="shared" ref="I523" si="214">I524</f>
        <v>0</v>
      </c>
      <c r="J523" s="143">
        <f t="shared" si="203"/>
        <v>0</v>
      </c>
    </row>
    <row r="524" spans="1:10" x14ac:dyDescent="0.2">
      <c r="A524" s="149" t="s">
        <v>68</v>
      </c>
      <c r="B524" s="102"/>
      <c r="C524" s="150">
        <v>901</v>
      </c>
      <c r="D524" s="105" t="s">
        <v>273</v>
      </c>
      <c r="E524" s="147" t="s">
        <v>784</v>
      </c>
      <c r="F524" s="151">
        <v>200</v>
      </c>
      <c r="G524" s="151"/>
      <c r="H524" s="148">
        <f>H525+H526</f>
        <v>29602.899999999998</v>
      </c>
      <c r="I524" s="148">
        <f t="shared" ref="I524" si="215">I525+I526</f>
        <v>0</v>
      </c>
      <c r="J524" s="143">
        <f t="shared" si="203"/>
        <v>0</v>
      </c>
    </row>
    <row r="525" spans="1:10" ht="25.5" x14ac:dyDescent="0.2">
      <c r="A525" s="149" t="s">
        <v>70</v>
      </c>
      <c r="B525" s="102"/>
      <c r="C525" s="150">
        <v>901</v>
      </c>
      <c r="D525" s="105" t="s">
        <v>273</v>
      </c>
      <c r="E525" s="147" t="s">
        <v>784</v>
      </c>
      <c r="F525" s="87">
        <v>240</v>
      </c>
      <c r="G525" s="151">
        <v>900302</v>
      </c>
      <c r="H525" s="148">
        <v>26642.6</v>
      </c>
      <c r="I525" s="148">
        <v>0</v>
      </c>
      <c r="J525" s="143">
        <f t="shared" si="203"/>
        <v>0</v>
      </c>
    </row>
    <row r="526" spans="1:10" ht="25.5" x14ac:dyDescent="0.2">
      <c r="A526" s="149" t="s">
        <v>70</v>
      </c>
      <c r="B526" s="102"/>
      <c r="C526" s="150">
        <v>901</v>
      </c>
      <c r="D526" s="105" t="s">
        <v>273</v>
      </c>
      <c r="E526" s="147" t="s">
        <v>784</v>
      </c>
      <c r="F526" s="87">
        <v>240</v>
      </c>
      <c r="G526" s="151">
        <v>900100</v>
      </c>
      <c r="H526" s="148">
        <v>2960.3</v>
      </c>
      <c r="I526" s="148">
        <v>0</v>
      </c>
      <c r="J526" s="143">
        <f t="shared" si="203"/>
        <v>0</v>
      </c>
    </row>
    <row r="527" spans="1:10" ht="38.25" x14ac:dyDescent="0.2">
      <c r="A527" s="149" t="s">
        <v>796</v>
      </c>
      <c r="B527" s="102"/>
      <c r="C527" s="150">
        <v>901</v>
      </c>
      <c r="D527" s="105" t="s">
        <v>273</v>
      </c>
      <c r="E527" s="147" t="s">
        <v>795</v>
      </c>
      <c r="F527" s="87"/>
      <c r="G527" s="151"/>
      <c r="H527" s="148">
        <f>H528</f>
        <v>10340.200000000001</v>
      </c>
      <c r="I527" s="148">
        <f t="shared" ref="I527" si="216">I528</f>
        <v>9512.2999999999993</v>
      </c>
      <c r="J527" s="143">
        <f t="shared" si="203"/>
        <v>91.993385040908279</v>
      </c>
    </row>
    <row r="528" spans="1:10" x14ac:dyDescent="0.2">
      <c r="A528" s="149" t="s">
        <v>68</v>
      </c>
      <c r="B528" s="102"/>
      <c r="C528" s="150">
        <v>901</v>
      </c>
      <c r="D528" s="105" t="s">
        <v>273</v>
      </c>
      <c r="E528" s="147" t="s">
        <v>795</v>
      </c>
      <c r="F528" s="151">
        <v>200</v>
      </c>
      <c r="G528" s="153"/>
      <c r="H528" s="148">
        <f>H529+H530+H531</f>
        <v>10340.200000000001</v>
      </c>
      <c r="I528" s="148">
        <f>I529+I530+I531</f>
        <v>9512.2999999999993</v>
      </c>
      <c r="J528" s="143">
        <f t="shared" si="203"/>
        <v>91.993385040908279</v>
      </c>
    </row>
    <row r="529" spans="1:10" ht="25.5" x14ac:dyDescent="0.2">
      <c r="A529" s="149" t="s">
        <v>70</v>
      </c>
      <c r="B529" s="102"/>
      <c r="C529" s="150">
        <v>901</v>
      </c>
      <c r="D529" s="105" t="s">
        <v>273</v>
      </c>
      <c r="E529" s="147" t="s">
        <v>795</v>
      </c>
      <c r="F529" s="87">
        <v>240</v>
      </c>
      <c r="G529" s="151">
        <v>900302</v>
      </c>
      <c r="H529" s="148">
        <v>3515.7</v>
      </c>
      <c r="I529" s="148">
        <v>3234.2</v>
      </c>
      <c r="J529" s="143">
        <f t="shared" si="203"/>
        <v>91.993059703615216</v>
      </c>
    </row>
    <row r="530" spans="1:10" ht="25.5" x14ac:dyDescent="0.2">
      <c r="A530" s="149" t="s">
        <v>70</v>
      </c>
      <c r="B530" s="102"/>
      <c r="C530" s="150">
        <v>901</v>
      </c>
      <c r="D530" s="105" t="s">
        <v>273</v>
      </c>
      <c r="E530" s="147" t="s">
        <v>795</v>
      </c>
      <c r="F530" s="87">
        <v>240</v>
      </c>
      <c r="G530" s="151">
        <v>900100</v>
      </c>
      <c r="H530" s="148">
        <v>1034</v>
      </c>
      <c r="I530" s="148">
        <v>951.2</v>
      </c>
      <c r="J530" s="143">
        <f t="shared" si="203"/>
        <v>91.992263056092852</v>
      </c>
    </row>
    <row r="531" spans="1:10" ht="25.5" x14ac:dyDescent="0.2">
      <c r="A531" s="149" t="s">
        <v>70</v>
      </c>
      <c r="B531" s="102"/>
      <c r="C531" s="150">
        <v>901</v>
      </c>
      <c r="D531" s="105" t="s">
        <v>273</v>
      </c>
      <c r="E531" s="147" t="s">
        <v>795</v>
      </c>
      <c r="F531" s="87">
        <v>240</v>
      </c>
      <c r="G531" s="151">
        <v>900202</v>
      </c>
      <c r="H531" s="148">
        <v>5790.5</v>
      </c>
      <c r="I531" s="148">
        <v>5326.9</v>
      </c>
      <c r="J531" s="143">
        <f t="shared" si="203"/>
        <v>91.993782920300475</v>
      </c>
    </row>
    <row r="532" spans="1:10" ht="25.5" x14ac:dyDescent="0.2">
      <c r="A532" s="149" t="s">
        <v>563</v>
      </c>
      <c r="B532" s="102"/>
      <c r="C532" s="150">
        <v>901</v>
      </c>
      <c r="D532" s="105" t="s">
        <v>273</v>
      </c>
      <c r="E532" s="147" t="s">
        <v>569</v>
      </c>
      <c r="F532" s="87"/>
      <c r="G532" s="151"/>
      <c r="H532" s="148">
        <f>H533</f>
        <v>14888.9</v>
      </c>
      <c r="I532" s="148">
        <f t="shared" ref="I532" si="217">I533</f>
        <v>0</v>
      </c>
      <c r="J532" s="143">
        <f t="shared" si="203"/>
        <v>0</v>
      </c>
    </row>
    <row r="533" spans="1:10" x14ac:dyDescent="0.2">
      <c r="A533" s="149" t="s">
        <v>68</v>
      </c>
      <c r="B533" s="102"/>
      <c r="C533" s="150">
        <v>901</v>
      </c>
      <c r="D533" s="105" t="s">
        <v>273</v>
      </c>
      <c r="E533" s="147" t="s">
        <v>569</v>
      </c>
      <c r="F533" s="151">
        <v>200</v>
      </c>
      <c r="G533" s="151"/>
      <c r="H533" s="148">
        <f>H534+H535</f>
        <v>14888.9</v>
      </c>
      <c r="I533" s="148">
        <f>I534+I535</f>
        <v>0</v>
      </c>
      <c r="J533" s="143">
        <f t="shared" si="203"/>
        <v>0</v>
      </c>
    </row>
    <row r="534" spans="1:10" ht="25.5" x14ac:dyDescent="0.2">
      <c r="A534" s="149" t="s">
        <v>70</v>
      </c>
      <c r="B534" s="102"/>
      <c r="C534" s="150">
        <v>901</v>
      </c>
      <c r="D534" s="105" t="s">
        <v>273</v>
      </c>
      <c r="E534" s="147" t="s">
        <v>569</v>
      </c>
      <c r="F534" s="87">
        <v>240</v>
      </c>
      <c r="G534" s="151">
        <v>900302</v>
      </c>
      <c r="H534" s="148">
        <v>13400</v>
      </c>
      <c r="I534" s="148">
        <v>0</v>
      </c>
      <c r="J534" s="143">
        <f t="shared" si="203"/>
        <v>0</v>
      </c>
    </row>
    <row r="535" spans="1:10" ht="25.5" x14ac:dyDescent="0.2">
      <c r="A535" s="149" t="s">
        <v>70</v>
      </c>
      <c r="B535" s="102"/>
      <c r="C535" s="150">
        <v>901</v>
      </c>
      <c r="D535" s="105" t="s">
        <v>273</v>
      </c>
      <c r="E535" s="147" t="s">
        <v>569</v>
      </c>
      <c r="F535" s="87">
        <v>240</v>
      </c>
      <c r="G535" s="151">
        <v>900100</v>
      </c>
      <c r="H535" s="148">
        <v>1488.9</v>
      </c>
      <c r="I535" s="148">
        <v>0</v>
      </c>
      <c r="J535" s="143">
        <f t="shared" si="203"/>
        <v>0</v>
      </c>
    </row>
    <row r="536" spans="1:10" ht="25.5" x14ac:dyDescent="0.2">
      <c r="A536" s="149" t="s">
        <v>799</v>
      </c>
      <c r="B536" s="102"/>
      <c r="C536" s="150">
        <v>901</v>
      </c>
      <c r="D536" s="105" t="s">
        <v>273</v>
      </c>
      <c r="E536" s="147" t="s">
        <v>800</v>
      </c>
      <c r="F536" s="87"/>
      <c r="G536" s="151"/>
      <c r="H536" s="148">
        <f>H537</f>
        <v>181731.9</v>
      </c>
      <c r="I536" s="148">
        <f t="shared" ref="I536" si="218">I537</f>
        <v>42764.6</v>
      </c>
      <c r="J536" s="143">
        <f t="shared" si="203"/>
        <v>23.531696966795593</v>
      </c>
    </row>
    <row r="537" spans="1:10" x14ac:dyDescent="0.2">
      <c r="A537" s="149" t="s">
        <v>68</v>
      </c>
      <c r="B537" s="102"/>
      <c r="C537" s="150">
        <v>901</v>
      </c>
      <c r="D537" s="105" t="s">
        <v>273</v>
      </c>
      <c r="E537" s="147" t="s">
        <v>800</v>
      </c>
      <c r="F537" s="151">
        <v>200</v>
      </c>
      <c r="G537" s="151"/>
      <c r="H537" s="148">
        <f>H538+H539</f>
        <v>181731.9</v>
      </c>
      <c r="I537" s="148">
        <f t="shared" ref="I537" si="219">I538+I539</f>
        <v>42764.6</v>
      </c>
      <c r="J537" s="143">
        <f t="shared" si="203"/>
        <v>23.531696966795593</v>
      </c>
    </row>
    <row r="538" spans="1:10" ht="25.5" x14ac:dyDescent="0.2">
      <c r="A538" s="149" t="s">
        <v>70</v>
      </c>
      <c r="B538" s="102"/>
      <c r="C538" s="150">
        <v>901</v>
      </c>
      <c r="D538" s="105" t="s">
        <v>273</v>
      </c>
      <c r="E538" s="147" t="s">
        <v>800</v>
      </c>
      <c r="F538" s="87">
        <v>240</v>
      </c>
      <c r="G538" s="151">
        <v>900302</v>
      </c>
      <c r="H538" s="148">
        <v>163025</v>
      </c>
      <c r="I538" s="148">
        <v>38488.1</v>
      </c>
      <c r="J538" s="143">
        <f t="shared" si="203"/>
        <v>23.60871032050299</v>
      </c>
    </row>
    <row r="539" spans="1:10" ht="25.5" x14ac:dyDescent="0.2">
      <c r="A539" s="149" t="s">
        <v>70</v>
      </c>
      <c r="B539" s="102"/>
      <c r="C539" s="150">
        <v>901</v>
      </c>
      <c r="D539" s="105" t="s">
        <v>273</v>
      </c>
      <c r="E539" s="147" t="s">
        <v>800</v>
      </c>
      <c r="F539" s="87">
        <v>240</v>
      </c>
      <c r="G539" s="151">
        <v>900100</v>
      </c>
      <c r="H539" s="148">
        <v>18706.900000000001</v>
      </c>
      <c r="I539" s="148">
        <v>4276.5</v>
      </c>
      <c r="J539" s="143">
        <f t="shared" si="203"/>
        <v>22.86054878146566</v>
      </c>
    </row>
    <row r="540" spans="1:10" ht="25.5" x14ac:dyDescent="0.2">
      <c r="A540" s="149" t="s">
        <v>801</v>
      </c>
      <c r="B540" s="102"/>
      <c r="C540" s="150">
        <v>901</v>
      </c>
      <c r="D540" s="105" t="s">
        <v>273</v>
      </c>
      <c r="E540" s="147" t="s">
        <v>802</v>
      </c>
      <c r="F540" s="87"/>
      <c r="G540" s="151"/>
      <c r="H540" s="148">
        <f>H541</f>
        <v>15952.300000000001</v>
      </c>
      <c r="I540" s="148">
        <f t="shared" ref="I540" si="220">I541</f>
        <v>3988.1000000000004</v>
      </c>
      <c r="J540" s="143">
        <f t="shared" si="203"/>
        <v>25.000156717213191</v>
      </c>
    </row>
    <row r="541" spans="1:10" x14ac:dyDescent="0.2">
      <c r="A541" s="149" t="s">
        <v>68</v>
      </c>
      <c r="B541" s="102"/>
      <c r="C541" s="150">
        <v>901</v>
      </c>
      <c r="D541" s="105" t="s">
        <v>273</v>
      </c>
      <c r="E541" s="147" t="s">
        <v>802</v>
      </c>
      <c r="F541" s="151">
        <v>200</v>
      </c>
      <c r="G541" s="151"/>
      <c r="H541" s="148">
        <f>H542+H543</f>
        <v>15952.300000000001</v>
      </c>
      <c r="I541" s="148">
        <f t="shared" ref="I541" si="221">I542+I543</f>
        <v>3988.1000000000004</v>
      </c>
      <c r="J541" s="143">
        <f t="shared" si="203"/>
        <v>25.000156717213191</v>
      </c>
    </row>
    <row r="542" spans="1:10" ht="25.5" x14ac:dyDescent="0.2">
      <c r="A542" s="149" t="s">
        <v>70</v>
      </c>
      <c r="B542" s="102"/>
      <c r="C542" s="150">
        <v>901</v>
      </c>
      <c r="D542" s="105" t="s">
        <v>273</v>
      </c>
      <c r="E542" s="147" t="s">
        <v>802</v>
      </c>
      <c r="F542" s="87">
        <v>240</v>
      </c>
      <c r="G542" s="151">
        <v>900302</v>
      </c>
      <c r="H542" s="148">
        <v>14357.1</v>
      </c>
      <c r="I542" s="148">
        <v>3589.3</v>
      </c>
      <c r="J542" s="143">
        <f t="shared" si="203"/>
        <v>25.000174129873027</v>
      </c>
    </row>
    <row r="543" spans="1:10" ht="25.5" x14ac:dyDescent="0.2">
      <c r="A543" s="149" t="s">
        <v>70</v>
      </c>
      <c r="B543" s="102"/>
      <c r="C543" s="150">
        <v>901</v>
      </c>
      <c r="D543" s="105" t="s">
        <v>273</v>
      </c>
      <c r="E543" s="147" t="s">
        <v>802</v>
      </c>
      <c r="F543" s="87">
        <v>240</v>
      </c>
      <c r="G543" s="151">
        <v>900100</v>
      </c>
      <c r="H543" s="148">
        <v>1595.2</v>
      </c>
      <c r="I543" s="148">
        <v>398.8</v>
      </c>
      <c r="J543" s="143">
        <f t="shared" si="203"/>
        <v>25</v>
      </c>
    </row>
    <row r="544" spans="1:10" ht="25.5" x14ac:dyDescent="0.2">
      <c r="A544" s="149" t="s">
        <v>564</v>
      </c>
      <c r="B544" s="102"/>
      <c r="C544" s="150">
        <v>901</v>
      </c>
      <c r="D544" s="105" t="s">
        <v>273</v>
      </c>
      <c r="E544" s="147" t="s">
        <v>570</v>
      </c>
      <c r="F544" s="87"/>
      <c r="G544" s="151"/>
      <c r="H544" s="148">
        <f>H545</f>
        <v>14570.4</v>
      </c>
      <c r="I544" s="148">
        <f t="shared" ref="I544" si="222">I545</f>
        <v>6140.9</v>
      </c>
      <c r="J544" s="143">
        <f t="shared" si="203"/>
        <v>42.146406413001699</v>
      </c>
    </row>
    <row r="545" spans="1:10" x14ac:dyDescent="0.2">
      <c r="A545" s="149" t="s">
        <v>68</v>
      </c>
      <c r="B545" s="102"/>
      <c r="C545" s="150">
        <v>901</v>
      </c>
      <c r="D545" s="105" t="s">
        <v>273</v>
      </c>
      <c r="E545" s="147" t="s">
        <v>570</v>
      </c>
      <c r="F545" s="151">
        <v>200</v>
      </c>
      <c r="G545" s="151"/>
      <c r="H545" s="148">
        <f>H546+H547</f>
        <v>14570.4</v>
      </c>
      <c r="I545" s="148">
        <f t="shared" ref="I545" si="223">I546+I547</f>
        <v>6140.9</v>
      </c>
      <c r="J545" s="143">
        <f t="shared" si="203"/>
        <v>42.146406413001699</v>
      </c>
    </row>
    <row r="546" spans="1:10" ht="25.5" x14ac:dyDescent="0.2">
      <c r="A546" s="149" t="s">
        <v>70</v>
      </c>
      <c r="B546" s="102"/>
      <c r="C546" s="150">
        <v>901</v>
      </c>
      <c r="D546" s="105" t="s">
        <v>273</v>
      </c>
      <c r="E546" s="147" t="s">
        <v>570</v>
      </c>
      <c r="F546" s="87">
        <v>240</v>
      </c>
      <c r="G546" s="151">
        <v>900302</v>
      </c>
      <c r="H546" s="148">
        <v>12916.6</v>
      </c>
      <c r="I546" s="148">
        <v>5352.7</v>
      </c>
      <c r="J546" s="143">
        <f t="shared" si="203"/>
        <v>41.440471950822975</v>
      </c>
    </row>
    <row r="547" spans="1:10" ht="25.5" x14ac:dyDescent="0.2">
      <c r="A547" s="149" t="s">
        <v>70</v>
      </c>
      <c r="B547" s="102"/>
      <c r="C547" s="150">
        <v>901</v>
      </c>
      <c r="D547" s="105" t="s">
        <v>273</v>
      </c>
      <c r="E547" s="147" t="s">
        <v>570</v>
      </c>
      <c r="F547" s="87">
        <v>240</v>
      </c>
      <c r="G547" s="151">
        <v>900100</v>
      </c>
      <c r="H547" s="148">
        <v>1653.8</v>
      </c>
      <c r="I547" s="148">
        <v>788.2</v>
      </c>
      <c r="J547" s="143">
        <f t="shared" si="203"/>
        <v>47.65993469585198</v>
      </c>
    </row>
    <row r="548" spans="1:10" ht="25.5" x14ac:dyDescent="0.2">
      <c r="A548" s="149" t="s">
        <v>869</v>
      </c>
      <c r="B548" s="102"/>
      <c r="C548" s="150">
        <v>901</v>
      </c>
      <c r="D548" s="105" t="s">
        <v>273</v>
      </c>
      <c r="E548" s="147" t="s">
        <v>870</v>
      </c>
      <c r="F548" s="87"/>
      <c r="G548" s="151"/>
      <c r="H548" s="148">
        <f>H549</f>
        <v>49411.4</v>
      </c>
      <c r="I548" s="148">
        <f t="shared" ref="I548:I549" si="224">I549</f>
        <v>49411.4</v>
      </c>
      <c r="J548" s="143">
        <f t="shared" si="203"/>
        <v>100</v>
      </c>
    </row>
    <row r="549" spans="1:10" x14ac:dyDescent="0.2">
      <c r="A549" s="149" t="s">
        <v>68</v>
      </c>
      <c r="B549" s="102"/>
      <c r="C549" s="150">
        <v>901</v>
      </c>
      <c r="D549" s="105" t="s">
        <v>273</v>
      </c>
      <c r="E549" s="147" t="s">
        <v>870</v>
      </c>
      <c r="F549" s="151">
        <v>200</v>
      </c>
      <c r="G549" s="151"/>
      <c r="H549" s="148">
        <f>H550</f>
        <v>49411.4</v>
      </c>
      <c r="I549" s="148">
        <f t="shared" si="224"/>
        <v>49411.4</v>
      </c>
      <c r="J549" s="143">
        <f t="shared" si="203"/>
        <v>100</v>
      </c>
    </row>
    <row r="550" spans="1:10" ht="25.5" x14ac:dyDescent="0.2">
      <c r="A550" s="149" t="s">
        <v>70</v>
      </c>
      <c r="B550" s="102"/>
      <c r="C550" s="150">
        <v>901</v>
      </c>
      <c r="D550" s="105" t="s">
        <v>273</v>
      </c>
      <c r="E550" s="147" t="s">
        <v>870</v>
      </c>
      <c r="F550" s="87">
        <v>240</v>
      </c>
      <c r="G550" s="151">
        <v>900100</v>
      </c>
      <c r="H550" s="148">
        <v>49411.4</v>
      </c>
      <c r="I550" s="148">
        <v>49411.4</v>
      </c>
      <c r="J550" s="143">
        <f t="shared" si="203"/>
        <v>100</v>
      </c>
    </row>
    <row r="551" spans="1:10" x14ac:dyDescent="0.2">
      <c r="A551" s="173" t="s">
        <v>194</v>
      </c>
      <c r="B551" s="102"/>
      <c r="C551" s="138">
        <v>901</v>
      </c>
      <c r="D551" s="70" t="s">
        <v>273</v>
      </c>
      <c r="E551" s="92" t="s">
        <v>164</v>
      </c>
      <c r="F551" s="153"/>
      <c r="G551" s="153"/>
      <c r="H551" s="142">
        <f>H552</f>
        <v>200</v>
      </c>
      <c r="I551" s="142">
        <f t="shared" ref="I551:I552" si="225">I552</f>
        <v>0</v>
      </c>
      <c r="J551" s="143">
        <f t="shared" si="203"/>
        <v>0</v>
      </c>
    </row>
    <row r="552" spans="1:10" x14ac:dyDescent="0.2">
      <c r="A552" s="149" t="s">
        <v>72</v>
      </c>
      <c r="B552" s="102"/>
      <c r="C552" s="150">
        <v>901</v>
      </c>
      <c r="D552" s="105" t="s">
        <v>273</v>
      </c>
      <c r="E552" s="147" t="s">
        <v>812</v>
      </c>
      <c r="F552" s="151" t="s">
        <v>73</v>
      </c>
      <c r="G552" s="151"/>
      <c r="H552" s="148">
        <f>H553</f>
        <v>200</v>
      </c>
      <c r="I552" s="148">
        <f t="shared" si="225"/>
        <v>0</v>
      </c>
      <c r="J552" s="143">
        <f t="shared" si="203"/>
        <v>0</v>
      </c>
    </row>
    <row r="553" spans="1:10" x14ac:dyDescent="0.2">
      <c r="A553" s="149" t="s">
        <v>74</v>
      </c>
      <c r="B553" s="102"/>
      <c r="C553" s="150">
        <v>901</v>
      </c>
      <c r="D553" s="105" t="s">
        <v>273</v>
      </c>
      <c r="E553" s="147" t="s">
        <v>812</v>
      </c>
      <c r="F553" s="151">
        <v>850</v>
      </c>
      <c r="G553" s="151">
        <v>900100</v>
      </c>
      <c r="H553" s="148">
        <v>200</v>
      </c>
      <c r="I553" s="148">
        <v>0</v>
      </c>
      <c r="J553" s="143">
        <f t="shared" si="203"/>
        <v>0</v>
      </c>
    </row>
    <row r="554" spans="1:10" x14ac:dyDescent="0.2">
      <c r="A554" s="152" t="s">
        <v>103</v>
      </c>
      <c r="B554" s="98"/>
      <c r="C554" s="72" t="s">
        <v>59</v>
      </c>
      <c r="D554" s="70" t="s">
        <v>274</v>
      </c>
      <c r="E554" s="147"/>
      <c r="F554" s="87"/>
      <c r="G554" s="151"/>
      <c r="H554" s="142">
        <f t="shared" ref="H554:H557" si="226">H555</f>
        <v>56310.1</v>
      </c>
      <c r="I554" s="142">
        <f t="shared" ref="I554:I555" si="227">I555</f>
        <v>37888.699999999997</v>
      </c>
      <c r="J554" s="143">
        <f t="shared" si="203"/>
        <v>67.285797752090645</v>
      </c>
    </row>
    <row r="555" spans="1:10" x14ac:dyDescent="0.2">
      <c r="A555" s="120" t="s">
        <v>481</v>
      </c>
      <c r="B555" s="98"/>
      <c r="C555" s="72" t="s">
        <v>59</v>
      </c>
      <c r="D555" s="70" t="s">
        <v>274</v>
      </c>
      <c r="E555" s="135" t="s">
        <v>155</v>
      </c>
      <c r="F555" s="87"/>
      <c r="G555" s="151"/>
      <c r="H555" s="142">
        <f t="shared" si="226"/>
        <v>56310.1</v>
      </c>
      <c r="I555" s="142">
        <f t="shared" si="227"/>
        <v>37888.699999999997</v>
      </c>
      <c r="J555" s="143">
        <f t="shared" si="203"/>
        <v>67.285797752090645</v>
      </c>
    </row>
    <row r="556" spans="1:10" x14ac:dyDescent="0.2">
      <c r="A556" s="152" t="s">
        <v>501</v>
      </c>
      <c r="B556" s="97"/>
      <c r="C556" s="78" t="s">
        <v>59</v>
      </c>
      <c r="D556" s="70" t="s">
        <v>274</v>
      </c>
      <c r="E556" s="135" t="s">
        <v>439</v>
      </c>
      <c r="F556" s="151"/>
      <c r="G556" s="151"/>
      <c r="H556" s="142">
        <f t="shared" si="226"/>
        <v>56310.1</v>
      </c>
      <c r="I556" s="142">
        <f t="shared" ref="I556:I557" si="228">I557</f>
        <v>37888.699999999997</v>
      </c>
      <c r="J556" s="143">
        <f t="shared" ref="J556:J618" si="229">I556/H556*100</f>
        <v>67.285797752090645</v>
      </c>
    </row>
    <row r="557" spans="1:10" ht="25.5" x14ac:dyDescent="0.2">
      <c r="A557" s="152" t="s">
        <v>502</v>
      </c>
      <c r="B557" s="97"/>
      <c r="C557" s="78" t="s">
        <v>59</v>
      </c>
      <c r="D557" s="70" t="s">
        <v>274</v>
      </c>
      <c r="E557" s="135" t="s">
        <v>440</v>
      </c>
      <c r="F557" s="151"/>
      <c r="G557" s="151"/>
      <c r="H557" s="142">
        <f t="shared" si="226"/>
        <v>56310.1</v>
      </c>
      <c r="I557" s="142">
        <f t="shared" si="228"/>
        <v>37888.699999999997</v>
      </c>
      <c r="J557" s="143">
        <f t="shared" si="229"/>
        <v>67.285797752090645</v>
      </c>
    </row>
    <row r="558" spans="1:10" ht="25.5" x14ac:dyDescent="0.2">
      <c r="A558" s="149" t="s">
        <v>503</v>
      </c>
      <c r="B558" s="97"/>
      <c r="C558" s="82" t="s">
        <v>59</v>
      </c>
      <c r="D558" s="105" t="s">
        <v>274</v>
      </c>
      <c r="E558" s="147" t="s">
        <v>441</v>
      </c>
      <c r="F558" s="151"/>
      <c r="G558" s="151"/>
      <c r="H558" s="142">
        <f>H560</f>
        <v>56310.1</v>
      </c>
      <c r="I558" s="142">
        <f t="shared" ref="I558" si="230">I560</f>
        <v>37888.699999999997</v>
      </c>
      <c r="J558" s="143">
        <f t="shared" si="229"/>
        <v>67.285797752090645</v>
      </c>
    </row>
    <row r="559" spans="1:10" ht="25.5" x14ac:dyDescent="0.2">
      <c r="A559" s="149" t="s">
        <v>79</v>
      </c>
      <c r="B559" s="97"/>
      <c r="C559" s="82" t="s">
        <v>59</v>
      </c>
      <c r="D559" s="105" t="s">
        <v>274</v>
      </c>
      <c r="E559" s="147" t="s">
        <v>441</v>
      </c>
      <c r="F559" s="151">
        <v>600</v>
      </c>
      <c r="G559" s="151"/>
      <c r="H559" s="142">
        <f>H560</f>
        <v>56310.1</v>
      </c>
      <c r="I559" s="142">
        <f t="shared" ref="I559" si="231">I560</f>
        <v>37888.699999999997</v>
      </c>
      <c r="J559" s="143">
        <f t="shared" si="229"/>
        <v>67.285797752090645</v>
      </c>
    </row>
    <row r="560" spans="1:10" x14ac:dyDescent="0.2">
      <c r="A560" s="149" t="s">
        <v>104</v>
      </c>
      <c r="B560" s="97"/>
      <c r="C560" s="82" t="s">
        <v>59</v>
      </c>
      <c r="D560" s="105" t="s">
        <v>274</v>
      </c>
      <c r="E560" s="147" t="s">
        <v>441</v>
      </c>
      <c r="F560" s="151">
        <v>620</v>
      </c>
      <c r="G560" s="151">
        <v>900100</v>
      </c>
      <c r="H560" s="148">
        <v>56310.1</v>
      </c>
      <c r="I560" s="148">
        <v>37888.699999999997</v>
      </c>
      <c r="J560" s="143">
        <f t="shared" si="229"/>
        <v>67.285797752090645</v>
      </c>
    </row>
    <row r="561" spans="1:10" x14ac:dyDescent="0.2">
      <c r="A561" s="114" t="s">
        <v>106</v>
      </c>
      <c r="B561" s="97"/>
      <c r="C561" s="78" t="s">
        <v>59</v>
      </c>
      <c r="D561" s="79" t="s">
        <v>391</v>
      </c>
      <c r="E561" s="78"/>
      <c r="F561" s="78"/>
      <c r="G561" s="78"/>
      <c r="H561" s="142">
        <f>H562</f>
        <v>17725.900000000001</v>
      </c>
      <c r="I561" s="142">
        <f t="shared" ref="I561" si="232">I562</f>
        <v>8971.1</v>
      </c>
      <c r="J561" s="143">
        <f t="shared" si="229"/>
        <v>50.610124168589465</v>
      </c>
    </row>
    <row r="562" spans="1:10" ht="25.5" x14ac:dyDescent="0.2">
      <c r="A562" s="156" t="s">
        <v>522</v>
      </c>
      <c r="B562" s="106"/>
      <c r="C562" s="71" t="s">
        <v>59</v>
      </c>
      <c r="D562" s="79" t="s">
        <v>391</v>
      </c>
      <c r="E562" s="71" t="s">
        <v>159</v>
      </c>
      <c r="F562" s="71"/>
      <c r="G562" s="71"/>
      <c r="H562" s="142">
        <f>H563+H568</f>
        <v>17725.900000000001</v>
      </c>
      <c r="I562" s="142">
        <f t="shared" ref="I562" si="233">I563+I568</f>
        <v>8971.1</v>
      </c>
      <c r="J562" s="143">
        <f t="shared" si="229"/>
        <v>50.610124168589465</v>
      </c>
    </row>
    <row r="563" spans="1:10" x14ac:dyDescent="0.2">
      <c r="A563" s="156" t="s">
        <v>519</v>
      </c>
      <c r="B563" s="99"/>
      <c r="C563" s="72" t="s">
        <v>59</v>
      </c>
      <c r="D563" s="79" t="s">
        <v>391</v>
      </c>
      <c r="E563" s="135" t="s">
        <v>254</v>
      </c>
      <c r="F563" s="153"/>
      <c r="G563" s="153"/>
      <c r="H563" s="142">
        <f>H564</f>
        <v>200</v>
      </c>
      <c r="I563" s="142">
        <f t="shared" ref="I563:I564" si="234">I564</f>
        <v>0</v>
      </c>
      <c r="J563" s="143">
        <f t="shared" si="229"/>
        <v>0</v>
      </c>
    </row>
    <row r="564" spans="1:10" x14ac:dyDescent="0.2">
      <c r="A564" s="176" t="s">
        <v>520</v>
      </c>
      <c r="B564" s="100"/>
      <c r="C564" s="73" t="s">
        <v>59</v>
      </c>
      <c r="D564" s="79" t="s">
        <v>391</v>
      </c>
      <c r="E564" s="135" t="s">
        <v>255</v>
      </c>
      <c r="F564" s="195"/>
      <c r="G564" s="195"/>
      <c r="H564" s="142">
        <f>H565</f>
        <v>200</v>
      </c>
      <c r="I564" s="142">
        <f t="shared" si="234"/>
        <v>0</v>
      </c>
      <c r="J564" s="143">
        <f t="shared" si="229"/>
        <v>0</v>
      </c>
    </row>
    <row r="565" spans="1:10" ht="25.5" x14ac:dyDescent="0.2">
      <c r="A565" s="174" t="s">
        <v>521</v>
      </c>
      <c r="B565" s="101"/>
      <c r="C565" s="75" t="s">
        <v>59</v>
      </c>
      <c r="D565" s="95" t="s">
        <v>391</v>
      </c>
      <c r="E565" s="147" t="s">
        <v>515</v>
      </c>
      <c r="F565" s="196"/>
      <c r="G565" s="196"/>
      <c r="H565" s="148">
        <f t="shared" ref="H565:I566" si="235">H566</f>
        <v>200</v>
      </c>
      <c r="I565" s="148">
        <f t="shared" si="235"/>
        <v>0</v>
      </c>
      <c r="J565" s="143">
        <f t="shared" si="229"/>
        <v>0</v>
      </c>
    </row>
    <row r="566" spans="1:10" ht="25.5" x14ac:dyDescent="0.2">
      <c r="A566" s="149" t="s">
        <v>79</v>
      </c>
      <c r="B566" s="141"/>
      <c r="C566" s="150" t="s">
        <v>59</v>
      </c>
      <c r="D566" s="95" t="s">
        <v>391</v>
      </c>
      <c r="E566" s="147" t="s">
        <v>515</v>
      </c>
      <c r="F566" s="150">
        <v>600</v>
      </c>
      <c r="G566" s="150"/>
      <c r="H566" s="148">
        <f t="shared" si="235"/>
        <v>200</v>
      </c>
      <c r="I566" s="148">
        <f t="shared" si="235"/>
        <v>0</v>
      </c>
      <c r="J566" s="143">
        <f t="shared" si="229"/>
        <v>0</v>
      </c>
    </row>
    <row r="567" spans="1:10" x14ac:dyDescent="0.2">
      <c r="A567" s="149" t="s">
        <v>81</v>
      </c>
      <c r="B567" s="141"/>
      <c r="C567" s="150" t="s">
        <v>59</v>
      </c>
      <c r="D567" s="95" t="s">
        <v>391</v>
      </c>
      <c r="E567" s="147" t="s">
        <v>515</v>
      </c>
      <c r="F567" s="150">
        <v>610</v>
      </c>
      <c r="G567" s="151">
        <v>900100</v>
      </c>
      <c r="H567" s="148">
        <v>200</v>
      </c>
      <c r="I567" s="148">
        <v>0</v>
      </c>
      <c r="J567" s="143">
        <f t="shared" si="229"/>
        <v>0</v>
      </c>
    </row>
    <row r="568" spans="1:10" x14ac:dyDescent="0.2">
      <c r="A568" s="156" t="s">
        <v>108</v>
      </c>
      <c r="B568" s="141"/>
      <c r="C568" s="138" t="s">
        <v>59</v>
      </c>
      <c r="D568" s="79" t="s">
        <v>391</v>
      </c>
      <c r="E568" s="135" t="s">
        <v>516</v>
      </c>
      <c r="F568" s="96"/>
      <c r="G568" s="96"/>
      <c r="H568" s="142">
        <f>H569</f>
        <v>17525.900000000001</v>
      </c>
      <c r="I568" s="142">
        <f t="shared" ref="I568" si="236">I569</f>
        <v>8971.1</v>
      </c>
      <c r="J568" s="143">
        <f t="shared" si="229"/>
        <v>51.187670818617015</v>
      </c>
    </row>
    <row r="569" spans="1:10" ht="25.5" x14ac:dyDescent="0.2">
      <c r="A569" s="156" t="s">
        <v>347</v>
      </c>
      <c r="B569" s="141"/>
      <c r="C569" s="138" t="s">
        <v>59</v>
      </c>
      <c r="D569" s="79" t="s">
        <v>391</v>
      </c>
      <c r="E569" s="135" t="s">
        <v>517</v>
      </c>
      <c r="F569" s="96"/>
      <c r="G569" s="96"/>
      <c r="H569" s="142">
        <f>H570</f>
        <v>17525.900000000001</v>
      </c>
      <c r="I569" s="142">
        <f t="shared" ref="I569" si="237">I570</f>
        <v>8971.1</v>
      </c>
      <c r="J569" s="143">
        <f t="shared" si="229"/>
        <v>51.187670818617015</v>
      </c>
    </row>
    <row r="570" spans="1:10" ht="25.5" x14ac:dyDescent="0.2">
      <c r="A570" s="174" t="s">
        <v>253</v>
      </c>
      <c r="B570" s="141"/>
      <c r="C570" s="150" t="s">
        <v>59</v>
      </c>
      <c r="D570" s="95" t="s">
        <v>391</v>
      </c>
      <c r="E570" s="147" t="s">
        <v>518</v>
      </c>
      <c r="F570" s="151"/>
      <c r="G570" s="151"/>
      <c r="H570" s="148">
        <f t="shared" ref="H570:I571" si="238">H571</f>
        <v>17525.900000000001</v>
      </c>
      <c r="I570" s="148">
        <f t="shared" si="238"/>
        <v>8971.1</v>
      </c>
      <c r="J570" s="143">
        <f t="shared" si="229"/>
        <v>51.187670818617015</v>
      </c>
    </row>
    <row r="571" spans="1:10" ht="25.5" x14ac:dyDescent="0.2">
      <c r="A571" s="149" t="s">
        <v>79</v>
      </c>
      <c r="B571" s="141"/>
      <c r="C571" s="150" t="s">
        <v>59</v>
      </c>
      <c r="D571" s="95" t="s">
        <v>391</v>
      </c>
      <c r="E571" s="147" t="s">
        <v>518</v>
      </c>
      <c r="F571" s="150">
        <v>600</v>
      </c>
      <c r="G571" s="150"/>
      <c r="H571" s="148">
        <f t="shared" si="238"/>
        <v>17525.900000000001</v>
      </c>
      <c r="I571" s="148">
        <f t="shared" si="238"/>
        <v>8971.1</v>
      </c>
      <c r="J571" s="143">
        <f t="shared" si="229"/>
        <v>51.187670818617015</v>
      </c>
    </row>
    <row r="572" spans="1:10" x14ac:dyDescent="0.2">
      <c r="A572" s="149" t="s">
        <v>81</v>
      </c>
      <c r="B572" s="141"/>
      <c r="C572" s="150" t="s">
        <v>59</v>
      </c>
      <c r="D572" s="95" t="s">
        <v>391</v>
      </c>
      <c r="E572" s="147" t="s">
        <v>518</v>
      </c>
      <c r="F572" s="150">
        <v>610</v>
      </c>
      <c r="G572" s="151">
        <v>900100</v>
      </c>
      <c r="H572" s="148">
        <v>17525.900000000001</v>
      </c>
      <c r="I572" s="148">
        <v>8971.1</v>
      </c>
      <c r="J572" s="143">
        <f t="shared" si="229"/>
        <v>51.187670818617015</v>
      </c>
    </row>
    <row r="573" spans="1:10" x14ac:dyDescent="0.2">
      <c r="A573" s="114" t="s">
        <v>107</v>
      </c>
      <c r="B573" s="141"/>
      <c r="C573" s="138" t="s">
        <v>59</v>
      </c>
      <c r="D573" s="79" t="s">
        <v>275</v>
      </c>
      <c r="E573" s="135"/>
      <c r="F573" s="138"/>
      <c r="G573" s="153"/>
      <c r="H573" s="142">
        <f t="shared" ref="H573:I577" si="239">H574</f>
        <v>180.1</v>
      </c>
      <c r="I573" s="142">
        <f t="shared" si="239"/>
        <v>180.1</v>
      </c>
      <c r="J573" s="143">
        <f t="shared" si="229"/>
        <v>100</v>
      </c>
    </row>
    <row r="574" spans="1:10" x14ac:dyDescent="0.2">
      <c r="A574" s="144" t="s">
        <v>203</v>
      </c>
      <c r="B574" s="100"/>
      <c r="C574" s="138" t="s">
        <v>59</v>
      </c>
      <c r="D574" s="79" t="s">
        <v>275</v>
      </c>
      <c r="E574" s="135" t="s">
        <v>156</v>
      </c>
      <c r="F574" s="151"/>
      <c r="G574" s="151"/>
      <c r="H574" s="142">
        <f>H575</f>
        <v>180.1</v>
      </c>
      <c r="I574" s="154">
        <f t="shared" si="239"/>
        <v>180.1</v>
      </c>
      <c r="J574" s="143">
        <f t="shared" si="229"/>
        <v>100</v>
      </c>
    </row>
    <row r="575" spans="1:10" x14ac:dyDescent="0.2">
      <c r="A575" s="144" t="s">
        <v>596</v>
      </c>
      <c r="B575" s="101"/>
      <c r="C575" s="138" t="s">
        <v>59</v>
      </c>
      <c r="D575" s="79" t="s">
        <v>275</v>
      </c>
      <c r="E575" s="135" t="s">
        <v>186</v>
      </c>
      <c r="F575" s="91"/>
      <c r="G575" s="91"/>
      <c r="H575" s="142">
        <f>H576</f>
        <v>180.1</v>
      </c>
      <c r="I575" s="142">
        <f t="shared" si="239"/>
        <v>180.1</v>
      </c>
      <c r="J575" s="143">
        <f t="shared" si="229"/>
        <v>100</v>
      </c>
    </row>
    <row r="576" spans="1:10" ht="25.5" x14ac:dyDescent="0.2">
      <c r="A576" s="171" t="s">
        <v>597</v>
      </c>
      <c r="B576" s="141"/>
      <c r="C576" s="138" t="s">
        <v>59</v>
      </c>
      <c r="D576" s="79" t="s">
        <v>275</v>
      </c>
      <c r="E576" s="135" t="s">
        <v>598</v>
      </c>
      <c r="F576" s="153"/>
      <c r="G576" s="153"/>
      <c r="H576" s="142">
        <f>H577</f>
        <v>180.1</v>
      </c>
      <c r="I576" s="142">
        <f t="shared" si="239"/>
        <v>180.1</v>
      </c>
      <c r="J576" s="143">
        <f t="shared" si="229"/>
        <v>100</v>
      </c>
    </row>
    <row r="577" spans="1:10" x14ac:dyDescent="0.2">
      <c r="A577" s="175" t="s">
        <v>264</v>
      </c>
      <c r="B577" s="141"/>
      <c r="C577" s="150" t="s">
        <v>59</v>
      </c>
      <c r="D577" s="95" t="s">
        <v>275</v>
      </c>
      <c r="E577" s="147" t="s">
        <v>599</v>
      </c>
      <c r="F577" s="151"/>
      <c r="G577" s="151"/>
      <c r="H577" s="148">
        <f>H578</f>
        <v>180.1</v>
      </c>
      <c r="I577" s="148">
        <f t="shared" si="239"/>
        <v>180.1</v>
      </c>
      <c r="J577" s="143">
        <f t="shared" si="229"/>
        <v>100</v>
      </c>
    </row>
    <row r="578" spans="1:10" ht="25.5" x14ac:dyDescent="0.2">
      <c r="A578" s="197" t="s">
        <v>79</v>
      </c>
      <c r="B578" s="99"/>
      <c r="C578" s="150" t="s">
        <v>59</v>
      </c>
      <c r="D578" s="95" t="s">
        <v>275</v>
      </c>
      <c r="E578" s="147" t="s">
        <v>599</v>
      </c>
      <c r="F578" s="196">
        <v>600</v>
      </c>
      <c r="G578" s="196"/>
      <c r="H578" s="148">
        <f>H579</f>
        <v>180.1</v>
      </c>
      <c r="I578" s="148">
        <f t="shared" ref="I578" si="240">I579</f>
        <v>180.1</v>
      </c>
      <c r="J578" s="143">
        <f t="shared" si="229"/>
        <v>100</v>
      </c>
    </row>
    <row r="579" spans="1:10" x14ac:dyDescent="0.2">
      <c r="A579" s="197" t="s">
        <v>188</v>
      </c>
      <c r="B579" s="100"/>
      <c r="C579" s="150" t="s">
        <v>59</v>
      </c>
      <c r="D579" s="95" t="s">
        <v>275</v>
      </c>
      <c r="E579" s="147" t="s">
        <v>599</v>
      </c>
      <c r="F579" s="196">
        <v>610</v>
      </c>
      <c r="G579" s="151">
        <v>900100</v>
      </c>
      <c r="H579" s="155">
        <v>180.1</v>
      </c>
      <c r="I579" s="155">
        <v>180.1</v>
      </c>
      <c r="J579" s="143">
        <f t="shared" si="229"/>
        <v>100</v>
      </c>
    </row>
    <row r="580" spans="1:10" x14ac:dyDescent="0.2">
      <c r="A580" s="109" t="s">
        <v>109</v>
      </c>
      <c r="B580" s="102"/>
      <c r="C580" s="76" t="s">
        <v>59</v>
      </c>
      <c r="D580" s="77" t="s">
        <v>392</v>
      </c>
      <c r="E580" s="76"/>
      <c r="F580" s="76"/>
      <c r="G580" s="76"/>
      <c r="H580" s="142">
        <f>H581</f>
        <v>202952.69000000003</v>
      </c>
      <c r="I580" s="142">
        <f t="shared" ref="I580:I581" si="241">I581</f>
        <v>137001.29999999999</v>
      </c>
      <c r="J580" s="143">
        <f t="shared" si="229"/>
        <v>67.504057226341757</v>
      </c>
    </row>
    <row r="581" spans="1:10" x14ac:dyDescent="0.2">
      <c r="A581" s="114" t="s">
        <v>110</v>
      </c>
      <c r="B581" s="97"/>
      <c r="C581" s="78" t="s">
        <v>59</v>
      </c>
      <c r="D581" s="79" t="s">
        <v>238</v>
      </c>
      <c r="E581" s="78"/>
      <c r="F581" s="78"/>
      <c r="G581" s="78"/>
      <c r="H581" s="142">
        <f>H582</f>
        <v>202952.69000000003</v>
      </c>
      <c r="I581" s="142">
        <f t="shared" si="241"/>
        <v>137001.29999999999</v>
      </c>
      <c r="J581" s="143">
        <f t="shared" si="229"/>
        <v>67.504057226341757</v>
      </c>
    </row>
    <row r="582" spans="1:10" x14ac:dyDescent="0.2">
      <c r="A582" s="120" t="s">
        <v>481</v>
      </c>
      <c r="B582" s="97"/>
      <c r="C582" s="78" t="s">
        <v>59</v>
      </c>
      <c r="D582" s="79" t="s">
        <v>238</v>
      </c>
      <c r="E582" s="92" t="s">
        <v>155</v>
      </c>
      <c r="F582" s="91"/>
      <c r="G582" s="91"/>
      <c r="H582" s="142">
        <f>H583+H591+H604+H628</f>
        <v>202952.69000000003</v>
      </c>
      <c r="I582" s="142">
        <f>I583+I591+I604+I628</f>
        <v>137001.29999999999</v>
      </c>
      <c r="J582" s="143">
        <f t="shared" si="229"/>
        <v>67.504057226341757</v>
      </c>
    </row>
    <row r="583" spans="1:10" x14ac:dyDescent="0.2">
      <c r="A583" s="121" t="s">
        <v>482</v>
      </c>
      <c r="B583" s="97"/>
      <c r="C583" s="78" t="s">
        <v>59</v>
      </c>
      <c r="D583" s="79" t="s">
        <v>238</v>
      </c>
      <c r="E583" s="122" t="s">
        <v>181</v>
      </c>
      <c r="F583" s="90"/>
      <c r="G583" s="90"/>
      <c r="H583" s="142">
        <f>H584</f>
        <v>13007.1</v>
      </c>
      <c r="I583" s="142">
        <f t="shared" ref="I583" si="242">I584</f>
        <v>8615.7999999999993</v>
      </c>
      <c r="J583" s="143">
        <f t="shared" si="229"/>
        <v>66.239207817269019</v>
      </c>
    </row>
    <row r="584" spans="1:10" ht="29.25" customHeight="1" x14ac:dyDescent="0.2">
      <c r="A584" s="123" t="s">
        <v>239</v>
      </c>
      <c r="B584" s="97"/>
      <c r="C584" s="78" t="s">
        <v>59</v>
      </c>
      <c r="D584" s="79" t="s">
        <v>238</v>
      </c>
      <c r="E584" s="124" t="s">
        <v>415</v>
      </c>
      <c r="F584" s="96"/>
      <c r="G584" s="96"/>
      <c r="H584" s="142">
        <f>H585+H588</f>
        <v>13007.1</v>
      </c>
      <c r="I584" s="142">
        <f t="shared" ref="I584" si="243">I585+I588</f>
        <v>8615.7999999999993</v>
      </c>
      <c r="J584" s="143">
        <f t="shared" si="229"/>
        <v>66.239207817269019</v>
      </c>
    </row>
    <row r="585" spans="1:10" ht="29.25" customHeight="1" x14ac:dyDescent="0.2">
      <c r="A585" s="149" t="s">
        <v>413</v>
      </c>
      <c r="B585" s="97"/>
      <c r="C585" s="82" t="s">
        <v>59</v>
      </c>
      <c r="D585" s="95" t="s">
        <v>238</v>
      </c>
      <c r="E585" s="86" t="s">
        <v>414</v>
      </c>
      <c r="F585" s="96"/>
      <c r="G585" s="96"/>
      <c r="H585" s="142">
        <f>H586</f>
        <v>12569.1</v>
      </c>
      <c r="I585" s="142">
        <f t="shared" ref="I585" si="244">I586</f>
        <v>8615.7999999999993</v>
      </c>
      <c r="J585" s="143">
        <f t="shared" si="229"/>
        <v>68.547469588116883</v>
      </c>
    </row>
    <row r="586" spans="1:10" ht="25.5" x14ac:dyDescent="0.2">
      <c r="A586" s="149" t="s">
        <v>79</v>
      </c>
      <c r="B586" s="97"/>
      <c r="C586" s="82" t="s">
        <v>59</v>
      </c>
      <c r="D586" s="95" t="s">
        <v>238</v>
      </c>
      <c r="E586" s="86" t="s">
        <v>414</v>
      </c>
      <c r="F586" s="151" t="s">
        <v>80</v>
      </c>
      <c r="G586" s="151"/>
      <c r="H586" s="148">
        <f t="shared" ref="H586:I586" si="245">H587</f>
        <v>12569.1</v>
      </c>
      <c r="I586" s="148">
        <f t="shared" si="245"/>
        <v>8615.7999999999993</v>
      </c>
      <c r="J586" s="143">
        <f t="shared" si="229"/>
        <v>68.547469588116883</v>
      </c>
    </row>
    <row r="587" spans="1:10" x14ac:dyDescent="0.2">
      <c r="A587" s="149" t="s">
        <v>81</v>
      </c>
      <c r="B587" s="97"/>
      <c r="C587" s="82" t="s">
        <v>59</v>
      </c>
      <c r="D587" s="95" t="s">
        <v>238</v>
      </c>
      <c r="E587" s="86" t="s">
        <v>414</v>
      </c>
      <c r="F587" s="151" t="s">
        <v>82</v>
      </c>
      <c r="G587" s="151">
        <v>900100</v>
      </c>
      <c r="H587" s="148">
        <v>12569.1</v>
      </c>
      <c r="I587" s="148">
        <v>8615.7999999999993</v>
      </c>
      <c r="J587" s="143">
        <f t="shared" si="229"/>
        <v>68.547469588116883</v>
      </c>
    </row>
    <row r="588" spans="1:10" ht="25.5" x14ac:dyDescent="0.2">
      <c r="A588" s="149" t="s">
        <v>881</v>
      </c>
      <c r="B588" s="97"/>
      <c r="C588" s="82" t="s">
        <v>59</v>
      </c>
      <c r="D588" s="95" t="s">
        <v>238</v>
      </c>
      <c r="E588" s="86" t="s">
        <v>871</v>
      </c>
      <c r="F588" s="151"/>
      <c r="G588" s="151"/>
      <c r="H588" s="148">
        <f t="shared" ref="H588:I589" si="246">H589</f>
        <v>438</v>
      </c>
      <c r="I588" s="148">
        <f t="shared" si="246"/>
        <v>0</v>
      </c>
      <c r="J588" s="143">
        <f t="shared" si="229"/>
        <v>0</v>
      </c>
    </row>
    <row r="589" spans="1:10" ht="25.5" x14ac:dyDescent="0.2">
      <c r="A589" s="149" t="s">
        <v>79</v>
      </c>
      <c r="B589" s="97"/>
      <c r="C589" s="82" t="s">
        <v>59</v>
      </c>
      <c r="D589" s="95" t="s">
        <v>238</v>
      </c>
      <c r="E589" s="86" t="s">
        <v>871</v>
      </c>
      <c r="F589" s="151" t="s">
        <v>80</v>
      </c>
      <c r="G589" s="151"/>
      <c r="H589" s="148">
        <f t="shared" si="246"/>
        <v>438</v>
      </c>
      <c r="I589" s="148">
        <f t="shared" si="246"/>
        <v>0</v>
      </c>
      <c r="J589" s="143">
        <f t="shared" si="229"/>
        <v>0</v>
      </c>
    </row>
    <row r="590" spans="1:10" x14ac:dyDescent="0.2">
      <c r="A590" s="149" t="s">
        <v>81</v>
      </c>
      <c r="B590" s="97"/>
      <c r="C590" s="82" t="s">
        <v>59</v>
      </c>
      <c r="D590" s="95" t="s">
        <v>238</v>
      </c>
      <c r="E590" s="86" t="s">
        <v>871</v>
      </c>
      <c r="F590" s="151" t="s">
        <v>82</v>
      </c>
      <c r="G590" s="151">
        <v>900304</v>
      </c>
      <c r="H590" s="148">
        <v>438</v>
      </c>
      <c r="I590" s="148">
        <v>0</v>
      </c>
      <c r="J590" s="143">
        <f t="shared" si="229"/>
        <v>0</v>
      </c>
    </row>
    <row r="591" spans="1:10" x14ac:dyDescent="0.2">
      <c r="A591" s="152" t="s">
        <v>484</v>
      </c>
      <c r="B591" s="97"/>
      <c r="C591" s="78" t="s">
        <v>59</v>
      </c>
      <c r="D591" s="79" t="s">
        <v>238</v>
      </c>
      <c r="E591" s="124" t="s">
        <v>408</v>
      </c>
      <c r="F591" s="153"/>
      <c r="G591" s="153"/>
      <c r="H591" s="142">
        <f>H592</f>
        <v>40953.19</v>
      </c>
      <c r="I591" s="142">
        <f t="shared" ref="I591" si="247">I592</f>
        <v>26514.300000000003</v>
      </c>
      <c r="J591" s="143">
        <f t="shared" si="229"/>
        <v>64.742941880717964</v>
      </c>
    </row>
    <row r="592" spans="1:10" ht="25.5" x14ac:dyDescent="0.2">
      <c r="A592" s="123" t="s">
        <v>485</v>
      </c>
      <c r="B592" s="97"/>
      <c r="C592" s="78" t="s">
        <v>59</v>
      </c>
      <c r="D592" s="79" t="s">
        <v>238</v>
      </c>
      <c r="E592" s="124" t="s">
        <v>182</v>
      </c>
      <c r="F592" s="96"/>
      <c r="G592" s="96"/>
      <c r="H592" s="142">
        <f>H593+H596+H599</f>
        <v>40953.19</v>
      </c>
      <c r="I592" s="142">
        <f>I593+I596+I599</f>
        <v>26514.300000000003</v>
      </c>
      <c r="J592" s="143">
        <f t="shared" si="229"/>
        <v>64.742941880717964</v>
      </c>
    </row>
    <row r="593" spans="1:10" ht="25.5" x14ac:dyDescent="0.2">
      <c r="A593" s="198" t="s">
        <v>240</v>
      </c>
      <c r="B593" s="97"/>
      <c r="C593" s="82" t="s">
        <v>59</v>
      </c>
      <c r="D593" s="95" t="s">
        <v>238</v>
      </c>
      <c r="E593" s="147" t="s">
        <v>243</v>
      </c>
      <c r="F593" s="151"/>
      <c r="G593" s="151"/>
      <c r="H593" s="148">
        <f t="shared" ref="H593:I594" si="248">H594</f>
        <v>39000</v>
      </c>
      <c r="I593" s="148">
        <f t="shared" si="248"/>
        <v>26140.9</v>
      </c>
      <c r="J593" s="143">
        <f t="shared" si="229"/>
        <v>67.027948717948732</v>
      </c>
    </row>
    <row r="594" spans="1:10" ht="25.5" x14ac:dyDescent="0.2">
      <c r="A594" s="149" t="s">
        <v>79</v>
      </c>
      <c r="B594" s="97"/>
      <c r="C594" s="82" t="s">
        <v>59</v>
      </c>
      <c r="D594" s="95" t="s">
        <v>238</v>
      </c>
      <c r="E594" s="147" t="s">
        <v>243</v>
      </c>
      <c r="F594" s="151" t="s">
        <v>80</v>
      </c>
      <c r="G594" s="151"/>
      <c r="H594" s="148">
        <f t="shared" si="248"/>
        <v>39000</v>
      </c>
      <c r="I594" s="148">
        <f t="shared" si="248"/>
        <v>26140.9</v>
      </c>
      <c r="J594" s="143">
        <f t="shared" si="229"/>
        <v>67.027948717948732</v>
      </c>
    </row>
    <row r="595" spans="1:10" x14ac:dyDescent="0.2">
      <c r="A595" s="149" t="s">
        <v>81</v>
      </c>
      <c r="B595" s="97"/>
      <c r="C595" s="82" t="s">
        <v>59</v>
      </c>
      <c r="D595" s="95" t="s">
        <v>238</v>
      </c>
      <c r="E595" s="147" t="s">
        <v>243</v>
      </c>
      <c r="F595" s="151" t="s">
        <v>82</v>
      </c>
      <c r="G595" s="151">
        <v>900100</v>
      </c>
      <c r="H595" s="148">
        <v>39000</v>
      </c>
      <c r="I595" s="148">
        <v>26140.9</v>
      </c>
      <c r="J595" s="143">
        <f t="shared" si="229"/>
        <v>67.027948717948732</v>
      </c>
    </row>
    <row r="596" spans="1:10" ht="25.5" x14ac:dyDescent="0.2">
      <c r="A596" s="149" t="s">
        <v>881</v>
      </c>
      <c r="B596" s="97"/>
      <c r="C596" s="82" t="s">
        <v>59</v>
      </c>
      <c r="D596" s="95" t="s">
        <v>238</v>
      </c>
      <c r="E596" s="147" t="s">
        <v>872</v>
      </c>
      <c r="F596" s="151"/>
      <c r="G596" s="151"/>
      <c r="H596" s="148">
        <f t="shared" ref="H596:I597" si="249">H597</f>
        <v>1579.8</v>
      </c>
      <c r="I596" s="148">
        <f t="shared" si="249"/>
        <v>0</v>
      </c>
      <c r="J596" s="143">
        <f t="shared" si="229"/>
        <v>0</v>
      </c>
    </row>
    <row r="597" spans="1:10" ht="25.5" x14ac:dyDescent="0.2">
      <c r="A597" s="149" t="s">
        <v>79</v>
      </c>
      <c r="B597" s="97"/>
      <c r="C597" s="82" t="s">
        <v>59</v>
      </c>
      <c r="D597" s="95" t="s">
        <v>238</v>
      </c>
      <c r="E597" s="147" t="s">
        <v>872</v>
      </c>
      <c r="F597" s="151" t="s">
        <v>80</v>
      </c>
      <c r="G597" s="151"/>
      <c r="H597" s="148">
        <f t="shared" si="249"/>
        <v>1579.8</v>
      </c>
      <c r="I597" s="148">
        <f t="shared" si="249"/>
        <v>0</v>
      </c>
      <c r="J597" s="143">
        <f t="shared" si="229"/>
        <v>0</v>
      </c>
    </row>
    <row r="598" spans="1:10" x14ac:dyDescent="0.2">
      <c r="A598" s="149" t="s">
        <v>81</v>
      </c>
      <c r="B598" s="97"/>
      <c r="C598" s="82" t="s">
        <v>59</v>
      </c>
      <c r="D598" s="95" t="s">
        <v>238</v>
      </c>
      <c r="E598" s="147" t="s">
        <v>872</v>
      </c>
      <c r="F598" s="151">
        <v>610</v>
      </c>
      <c r="G598" s="151">
        <v>900304</v>
      </c>
      <c r="H598" s="148">
        <v>1579.8</v>
      </c>
      <c r="I598" s="148">
        <v>0</v>
      </c>
      <c r="J598" s="143">
        <f t="shared" si="229"/>
        <v>0</v>
      </c>
    </row>
    <row r="599" spans="1:10" ht="25.5" x14ac:dyDescent="0.2">
      <c r="A599" s="149" t="s">
        <v>486</v>
      </c>
      <c r="B599" s="97"/>
      <c r="C599" s="82" t="s">
        <v>59</v>
      </c>
      <c r="D599" s="95" t="s">
        <v>238</v>
      </c>
      <c r="E599" s="147" t="s">
        <v>483</v>
      </c>
      <c r="F599" s="151"/>
      <c r="G599" s="151"/>
      <c r="H599" s="148">
        <f>H600</f>
        <v>373.39</v>
      </c>
      <c r="I599" s="148">
        <f t="shared" ref="I599" si="250">I600</f>
        <v>373.4</v>
      </c>
      <c r="J599" s="143">
        <f t="shared" si="229"/>
        <v>100.00267816492139</v>
      </c>
    </row>
    <row r="600" spans="1:10" ht="25.5" x14ac:dyDescent="0.2">
      <c r="A600" s="149" t="s">
        <v>79</v>
      </c>
      <c r="B600" s="97"/>
      <c r="C600" s="82" t="s">
        <v>59</v>
      </c>
      <c r="D600" s="95" t="s">
        <v>238</v>
      </c>
      <c r="E600" s="147" t="s">
        <v>483</v>
      </c>
      <c r="F600" s="151">
        <v>600</v>
      </c>
      <c r="G600" s="151"/>
      <c r="H600" s="148">
        <f>H601+H602+H603</f>
        <v>373.39</v>
      </c>
      <c r="I600" s="148">
        <f t="shared" ref="I600" si="251">I601+I602+I603</f>
        <v>373.4</v>
      </c>
      <c r="J600" s="143">
        <f t="shared" si="229"/>
        <v>100.00267816492139</v>
      </c>
    </row>
    <row r="601" spans="1:10" x14ac:dyDescent="0.2">
      <c r="A601" s="149" t="s">
        <v>81</v>
      </c>
      <c r="B601" s="97"/>
      <c r="C601" s="82" t="s">
        <v>59</v>
      </c>
      <c r="D601" s="95" t="s">
        <v>238</v>
      </c>
      <c r="E601" s="147" t="s">
        <v>483</v>
      </c>
      <c r="F601" s="151">
        <v>610</v>
      </c>
      <c r="G601" s="151">
        <v>900202</v>
      </c>
      <c r="H601" s="148">
        <v>165.19</v>
      </c>
      <c r="I601" s="148">
        <v>165.2</v>
      </c>
      <c r="J601" s="143">
        <f t="shared" si="229"/>
        <v>100.00605363520793</v>
      </c>
    </row>
    <row r="602" spans="1:10" x14ac:dyDescent="0.2">
      <c r="A602" s="149" t="s">
        <v>81</v>
      </c>
      <c r="B602" s="97"/>
      <c r="C602" s="82" t="s">
        <v>59</v>
      </c>
      <c r="D602" s="95" t="s">
        <v>238</v>
      </c>
      <c r="E602" s="147" t="s">
        <v>483</v>
      </c>
      <c r="F602" s="151">
        <v>610</v>
      </c>
      <c r="G602" s="151">
        <v>900302</v>
      </c>
      <c r="H602" s="148">
        <v>129.80000000000001</v>
      </c>
      <c r="I602" s="148">
        <v>129.80000000000001</v>
      </c>
      <c r="J602" s="143">
        <f t="shared" si="229"/>
        <v>100</v>
      </c>
    </row>
    <row r="603" spans="1:10" x14ac:dyDescent="0.2">
      <c r="A603" s="149" t="s">
        <v>81</v>
      </c>
      <c r="B603" s="97"/>
      <c r="C603" s="82" t="s">
        <v>59</v>
      </c>
      <c r="D603" s="95" t="s">
        <v>238</v>
      </c>
      <c r="E603" s="147" t="s">
        <v>483</v>
      </c>
      <c r="F603" s="151">
        <v>610</v>
      </c>
      <c r="G603" s="151">
        <v>900100</v>
      </c>
      <c r="H603" s="148">
        <v>78.400000000000006</v>
      </c>
      <c r="I603" s="148">
        <v>78.400000000000006</v>
      </c>
      <c r="J603" s="143">
        <f t="shared" si="229"/>
        <v>100</v>
      </c>
    </row>
    <row r="604" spans="1:10" ht="25.5" x14ac:dyDescent="0.2">
      <c r="A604" s="156" t="s">
        <v>489</v>
      </c>
      <c r="B604" s="97"/>
      <c r="C604" s="78" t="s">
        <v>59</v>
      </c>
      <c r="D604" s="79" t="s">
        <v>238</v>
      </c>
      <c r="E604" s="135" t="s">
        <v>183</v>
      </c>
      <c r="F604" s="91"/>
      <c r="G604" s="91"/>
      <c r="H604" s="142">
        <f>H605+H609+H619+H623</f>
        <v>147052.40000000002</v>
      </c>
      <c r="I604" s="142">
        <f t="shared" ref="I604" si="252">I605+I609+I619+I623</f>
        <v>101088.29999999999</v>
      </c>
      <c r="J604" s="143">
        <f t="shared" si="229"/>
        <v>68.743046696279677</v>
      </c>
    </row>
    <row r="605" spans="1:10" ht="25.5" x14ac:dyDescent="0.2">
      <c r="A605" s="156" t="s">
        <v>490</v>
      </c>
      <c r="B605" s="97"/>
      <c r="C605" s="78" t="s">
        <v>59</v>
      </c>
      <c r="D605" s="79" t="s">
        <v>238</v>
      </c>
      <c r="E605" s="135" t="s">
        <v>487</v>
      </c>
      <c r="F605" s="199"/>
      <c r="G605" s="199"/>
      <c r="H605" s="142">
        <f t="shared" ref="H605:I607" si="253">H606</f>
        <v>36</v>
      </c>
      <c r="I605" s="142">
        <f t="shared" si="253"/>
        <v>0</v>
      </c>
      <c r="J605" s="143">
        <f t="shared" si="229"/>
        <v>0</v>
      </c>
    </row>
    <row r="606" spans="1:10" x14ac:dyDescent="0.2">
      <c r="A606" s="177" t="s">
        <v>242</v>
      </c>
      <c r="B606" s="97"/>
      <c r="C606" s="82" t="s">
        <v>59</v>
      </c>
      <c r="D606" s="95" t="s">
        <v>238</v>
      </c>
      <c r="E606" s="147" t="s">
        <v>488</v>
      </c>
      <c r="F606" s="159"/>
      <c r="G606" s="159"/>
      <c r="H606" s="148">
        <f t="shared" si="253"/>
        <v>36</v>
      </c>
      <c r="I606" s="148">
        <f t="shared" si="253"/>
        <v>0</v>
      </c>
      <c r="J606" s="143">
        <f t="shared" si="229"/>
        <v>0</v>
      </c>
    </row>
    <row r="607" spans="1:10" x14ac:dyDescent="0.2">
      <c r="A607" s="149" t="s">
        <v>111</v>
      </c>
      <c r="B607" s="97"/>
      <c r="C607" s="82" t="s">
        <v>59</v>
      </c>
      <c r="D607" s="95" t="s">
        <v>238</v>
      </c>
      <c r="E607" s="147" t="s">
        <v>488</v>
      </c>
      <c r="F607" s="151" t="s">
        <v>112</v>
      </c>
      <c r="G607" s="159"/>
      <c r="H607" s="148">
        <f t="shared" si="253"/>
        <v>36</v>
      </c>
      <c r="I607" s="148">
        <f>I608</f>
        <v>0</v>
      </c>
      <c r="J607" s="143">
        <f t="shared" si="229"/>
        <v>0</v>
      </c>
    </row>
    <row r="608" spans="1:10" x14ac:dyDescent="0.2">
      <c r="A608" s="149" t="s">
        <v>113</v>
      </c>
      <c r="B608" s="97"/>
      <c r="C608" s="82" t="s">
        <v>59</v>
      </c>
      <c r="D608" s="95" t="s">
        <v>238</v>
      </c>
      <c r="E608" s="147" t="s">
        <v>488</v>
      </c>
      <c r="F608" s="151" t="s">
        <v>114</v>
      </c>
      <c r="G608" s="151">
        <v>900100</v>
      </c>
      <c r="H608" s="148">
        <v>36</v>
      </c>
      <c r="I608" s="148">
        <v>0</v>
      </c>
      <c r="J608" s="143">
        <f t="shared" si="229"/>
        <v>0</v>
      </c>
    </row>
    <row r="609" spans="1:10" x14ac:dyDescent="0.2">
      <c r="A609" s="149" t="s">
        <v>395</v>
      </c>
      <c r="B609" s="97"/>
      <c r="C609" s="78" t="s">
        <v>59</v>
      </c>
      <c r="D609" s="79" t="s">
        <v>238</v>
      </c>
      <c r="E609" s="135" t="s">
        <v>491</v>
      </c>
      <c r="F609" s="151"/>
      <c r="G609" s="151"/>
      <c r="H609" s="142">
        <f>H614+H610</f>
        <v>132168</v>
      </c>
      <c r="I609" s="142">
        <f t="shared" ref="I609" si="254">I614+I610</f>
        <v>93845.9</v>
      </c>
      <c r="J609" s="143">
        <f t="shared" si="229"/>
        <v>71.005008776708422</v>
      </c>
    </row>
    <row r="610" spans="1:10" x14ac:dyDescent="0.2">
      <c r="A610" s="198" t="s">
        <v>241</v>
      </c>
      <c r="B610" s="97"/>
      <c r="C610" s="82" t="s">
        <v>59</v>
      </c>
      <c r="D610" s="95" t="s">
        <v>238</v>
      </c>
      <c r="E610" s="147" t="s">
        <v>492</v>
      </c>
      <c r="F610" s="159"/>
      <c r="G610" s="159"/>
      <c r="H610" s="142">
        <f>H611</f>
        <v>24479.3</v>
      </c>
      <c r="I610" s="142">
        <f t="shared" ref="I610" si="255">I611</f>
        <v>23524.6</v>
      </c>
      <c r="J610" s="143">
        <f t="shared" si="229"/>
        <v>96.099970178885826</v>
      </c>
    </row>
    <row r="611" spans="1:10" ht="25.5" x14ac:dyDescent="0.2">
      <c r="A611" s="149" t="s">
        <v>79</v>
      </c>
      <c r="B611" s="97"/>
      <c r="C611" s="82" t="s">
        <v>59</v>
      </c>
      <c r="D611" s="95" t="s">
        <v>238</v>
      </c>
      <c r="E611" s="147" t="s">
        <v>492</v>
      </c>
      <c r="F611" s="151" t="s">
        <v>80</v>
      </c>
      <c r="G611" s="151"/>
      <c r="H611" s="148">
        <f>H612+H613</f>
        <v>24479.3</v>
      </c>
      <c r="I611" s="148">
        <f t="shared" ref="I611" si="256">I612+I613</f>
        <v>23524.6</v>
      </c>
      <c r="J611" s="143">
        <f t="shared" si="229"/>
        <v>96.099970178885826</v>
      </c>
    </row>
    <row r="612" spans="1:10" x14ac:dyDescent="0.2">
      <c r="A612" s="149" t="s">
        <v>81</v>
      </c>
      <c r="B612" s="97"/>
      <c r="C612" s="82" t="s">
        <v>59</v>
      </c>
      <c r="D612" s="95" t="s">
        <v>238</v>
      </c>
      <c r="E612" s="147" t="s">
        <v>492</v>
      </c>
      <c r="F612" s="151" t="s">
        <v>82</v>
      </c>
      <c r="G612" s="151">
        <v>900100</v>
      </c>
      <c r="H612" s="148">
        <v>12475</v>
      </c>
      <c r="I612" s="148">
        <v>12408</v>
      </c>
      <c r="J612" s="143">
        <f t="shared" si="229"/>
        <v>99.462925851703403</v>
      </c>
    </row>
    <row r="613" spans="1:10" x14ac:dyDescent="0.2">
      <c r="A613" s="149" t="s">
        <v>104</v>
      </c>
      <c r="B613" s="97"/>
      <c r="C613" s="82" t="s">
        <v>59</v>
      </c>
      <c r="D613" s="95" t="s">
        <v>238</v>
      </c>
      <c r="E613" s="147" t="s">
        <v>492</v>
      </c>
      <c r="F613" s="151" t="s">
        <v>105</v>
      </c>
      <c r="G613" s="151">
        <v>900100</v>
      </c>
      <c r="H613" s="148">
        <v>12004.3</v>
      </c>
      <c r="I613" s="148">
        <v>11116.6</v>
      </c>
      <c r="J613" s="143">
        <f t="shared" si="229"/>
        <v>92.605149821314043</v>
      </c>
    </row>
    <row r="614" spans="1:10" ht="25.5" x14ac:dyDescent="0.2">
      <c r="A614" s="149" t="s">
        <v>494</v>
      </c>
      <c r="B614" s="97"/>
      <c r="C614" s="82" t="s">
        <v>59</v>
      </c>
      <c r="D614" s="95" t="s">
        <v>238</v>
      </c>
      <c r="E614" s="147" t="s">
        <v>493</v>
      </c>
      <c r="F614" s="151"/>
      <c r="G614" s="151"/>
      <c r="H614" s="148">
        <f>H615</f>
        <v>107688.70000000001</v>
      </c>
      <c r="I614" s="148">
        <f t="shared" ref="I614" si="257">I615</f>
        <v>70321.3</v>
      </c>
      <c r="J614" s="143">
        <f t="shared" si="229"/>
        <v>65.300537568008522</v>
      </c>
    </row>
    <row r="615" spans="1:10" ht="25.5" x14ac:dyDescent="0.2">
      <c r="A615" s="149" t="s">
        <v>79</v>
      </c>
      <c r="B615" s="97"/>
      <c r="C615" s="82" t="s">
        <v>59</v>
      </c>
      <c r="D615" s="95" t="s">
        <v>238</v>
      </c>
      <c r="E615" s="147" t="s">
        <v>493</v>
      </c>
      <c r="F615" s="151" t="s">
        <v>80</v>
      </c>
      <c r="G615" s="151"/>
      <c r="H615" s="148">
        <f>H616+H617+H618</f>
        <v>107688.70000000001</v>
      </c>
      <c r="I615" s="148">
        <f t="shared" ref="I615" si="258">I616+I617+I618</f>
        <v>70321.3</v>
      </c>
      <c r="J615" s="143">
        <f t="shared" si="229"/>
        <v>65.300537568008522</v>
      </c>
    </row>
    <row r="616" spans="1:10" x14ac:dyDescent="0.2">
      <c r="A616" s="149" t="s">
        <v>81</v>
      </c>
      <c r="B616" s="97"/>
      <c r="C616" s="82" t="s">
        <v>59</v>
      </c>
      <c r="D616" s="95" t="s">
        <v>238</v>
      </c>
      <c r="E616" s="147" t="s">
        <v>493</v>
      </c>
      <c r="F616" s="151" t="s">
        <v>82</v>
      </c>
      <c r="G616" s="151">
        <v>900100</v>
      </c>
      <c r="H616" s="148">
        <v>40772.400000000001</v>
      </c>
      <c r="I616" s="148">
        <v>26719.3</v>
      </c>
      <c r="J616" s="143">
        <f t="shared" si="229"/>
        <v>65.532811411641205</v>
      </c>
    </row>
    <row r="617" spans="1:10" x14ac:dyDescent="0.2">
      <c r="A617" s="149" t="s">
        <v>104</v>
      </c>
      <c r="B617" s="97"/>
      <c r="C617" s="82" t="s">
        <v>59</v>
      </c>
      <c r="D617" s="95" t="s">
        <v>238</v>
      </c>
      <c r="E617" s="147" t="s">
        <v>493</v>
      </c>
      <c r="F617" s="151" t="s">
        <v>105</v>
      </c>
      <c r="G617" s="151">
        <v>900100</v>
      </c>
      <c r="H617" s="148">
        <v>65516.3</v>
      </c>
      <c r="I617" s="148">
        <v>42516.3</v>
      </c>
      <c r="J617" s="143">
        <f t="shared" si="229"/>
        <v>64.89423242765541</v>
      </c>
    </row>
    <row r="618" spans="1:10" x14ac:dyDescent="0.2">
      <c r="A618" s="149" t="s">
        <v>104</v>
      </c>
      <c r="B618" s="97"/>
      <c r="C618" s="82" t="s">
        <v>59</v>
      </c>
      <c r="D618" s="95" t="s">
        <v>238</v>
      </c>
      <c r="E618" s="147" t="s">
        <v>493</v>
      </c>
      <c r="F618" s="151" t="s">
        <v>105</v>
      </c>
      <c r="G618" s="151">
        <v>900306</v>
      </c>
      <c r="H618" s="148">
        <v>1400</v>
      </c>
      <c r="I618" s="148">
        <v>1085.7</v>
      </c>
      <c r="J618" s="143">
        <f t="shared" si="229"/>
        <v>77.550000000000011</v>
      </c>
    </row>
    <row r="619" spans="1:10" s="117" customFormat="1" ht="25.5" x14ac:dyDescent="0.2">
      <c r="A619" s="152" t="s">
        <v>496</v>
      </c>
      <c r="B619" s="103"/>
      <c r="C619" s="78" t="s">
        <v>59</v>
      </c>
      <c r="D619" s="79" t="s">
        <v>238</v>
      </c>
      <c r="E619" s="135" t="s">
        <v>495</v>
      </c>
      <c r="F619" s="153"/>
      <c r="G619" s="153"/>
      <c r="H619" s="142">
        <f>H620</f>
        <v>10674.2</v>
      </c>
      <c r="I619" s="142">
        <f t="shared" ref="I619" si="259">I620</f>
        <v>7242.4</v>
      </c>
      <c r="J619" s="143">
        <f t="shared" ref="J619:J681" si="260">I619/H619*100</f>
        <v>67.849581233254014</v>
      </c>
    </row>
    <row r="620" spans="1:10" ht="25.5" x14ac:dyDescent="0.2">
      <c r="A620" s="149" t="s">
        <v>244</v>
      </c>
      <c r="B620" s="97"/>
      <c r="C620" s="82" t="s">
        <v>59</v>
      </c>
      <c r="D620" s="95" t="s">
        <v>238</v>
      </c>
      <c r="E620" s="147" t="s">
        <v>497</v>
      </c>
      <c r="F620" s="151"/>
      <c r="G620" s="151"/>
      <c r="H620" s="148">
        <f>H621</f>
        <v>10674.2</v>
      </c>
      <c r="I620" s="148">
        <f t="shared" ref="I620:I621" si="261">I621</f>
        <v>7242.4</v>
      </c>
      <c r="J620" s="143">
        <f t="shared" si="260"/>
        <v>67.849581233254014</v>
      </c>
    </row>
    <row r="621" spans="1:10" ht="25.5" x14ac:dyDescent="0.2">
      <c r="A621" s="149" t="s">
        <v>79</v>
      </c>
      <c r="B621" s="97"/>
      <c r="C621" s="82" t="s">
        <v>59</v>
      </c>
      <c r="D621" s="95" t="s">
        <v>238</v>
      </c>
      <c r="E621" s="147" t="s">
        <v>497</v>
      </c>
      <c r="F621" s="151">
        <v>600</v>
      </c>
      <c r="G621" s="151"/>
      <c r="H621" s="148">
        <f>H622</f>
        <v>10674.2</v>
      </c>
      <c r="I621" s="148">
        <f t="shared" si="261"/>
        <v>7242.4</v>
      </c>
      <c r="J621" s="143">
        <f t="shared" si="260"/>
        <v>67.849581233254014</v>
      </c>
    </row>
    <row r="622" spans="1:10" x14ac:dyDescent="0.2">
      <c r="A622" s="149" t="s">
        <v>104</v>
      </c>
      <c r="B622" s="97"/>
      <c r="C622" s="82" t="s">
        <v>59</v>
      </c>
      <c r="D622" s="95" t="s">
        <v>238</v>
      </c>
      <c r="E622" s="147" t="s">
        <v>497</v>
      </c>
      <c r="F622" s="151" t="s">
        <v>105</v>
      </c>
      <c r="G622" s="151">
        <v>900100</v>
      </c>
      <c r="H622" s="148">
        <v>10674.2</v>
      </c>
      <c r="I622" s="148">
        <v>7242.4</v>
      </c>
      <c r="J622" s="143">
        <f t="shared" si="260"/>
        <v>67.849581233254014</v>
      </c>
    </row>
    <row r="623" spans="1:10" ht="25.5" x14ac:dyDescent="0.2">
      <c r="A623" s="152" t="s">
        <v>873</v>
      </c>
      <c r="B623" s="97"/>
      <c r="C623" s="78" t="s">
        <v>59</v>
      </c>
      <c r="D623" s="79" t="s">
        <v>238</v>
      </c>
      <c r="E623" s="135" t="s">
        <v>875</v>
      </c>
      <c r="F623" s="153"/>
      <c r="G623" s="153"/>
      <c r="H623" s="142">
        <f t="shared" ref="H623:I624" si="262">H624</f>
        <v>4174.2</v>
      </c>
      <c r="I623" s="142">
        <f t="shared" si="262"/>
        <v>0</v>
      </c>
      <c r="J623" s="143">
        <f t="shared" si="260"/>
        <v>0</v>
      </c>
    </row>
    <row r="624" spans="1:10" ht="25.5" x14ac:dyDescent="0.2">
      <c r="A624" s="149" t="s">
        <v>881</v>
      </c>
      <c r="B624" s="97"/>
      <c r="C624" s="82" t="s">
        <v>59</v>
      </c>
      <c r="D624" s="95" t="s">
        <v>238</v>
      </c>
      <c r="E624" s="147" t="s">
        <v>876</v>
      </c>
      <c r="F624" s="151"/>
      <c r="G624" s="151"/>
      <c r="H624" s="148">
        <f t="shared" si="262"/>
        <v>4174.2</v>
      </c>
      <c r="I624" s="148">
        <f t="shared" si="262"/>
        <v>0</v>
      </c>
      <c r="J624" s="143">
        <f t="shared" si="260"/>
        <v>0</v>
      </c>
    </row>
    <row r="625" spans="1:10" ht="25.5" x14ac:dyDescent="0.2">
      <c r="A625" s="149" t="s">
        <v>79</v>
      </c>
      <c r="B625" s="97"/>
      <c r="C625" s="82" t="s">
        <v>59</v>
      </c>
      <c r="D625" s="95" t="s">
        <v>238</v>
      </c>
      <c r="E625" s="147" t="s">
        <v>876</v>
      </c>
      <c r="F625" s="151">
        <v>600</v>
      </c>
      <c r="G625" s="151"/>
      <c r="H625" s="148">
        <f>H626+H627</f>
        <v>4174.2</v>
      </c>
      <c r="I625" s="148">
        <f>I626+I627</f>
        <v>0</v>
      </c>
      <c r="J625" s="143">
        <f t="shared" si="260"/>
        <v>0</v>
      </c>
    </row>
    <row r="626" spans="1:10" x14ac:dyDescent="0.2">
      <c r="A626" s="149" t="s">
        <v>81</v>
      </c>
      <c r="B626" s="97"/>
      <c r="C626" s="82" t="s">
        <v>59</v>
      </c>
      <c r="D626" s="95" t="s">
        <v>238</v>
      </c>
      <c r="E626" s="147" t="s">
        <v>876</v>
      </c>
      <c r="F626" s="151">
        <v>610</v>
      </c>
      <c r="G626" s="151">
        <v>900304</v>
      </c>
      <c r="H626" s="148">
        <v>1441.8</v>
      </c>
      <c r="I626" s="148">
        <v>0</v>
      </c>
      <c r="J626" s="143">
        <f t="shared" si="260"/>
        <v>0</v>
      </c>
    </row>
    <row r="627" spans="1:10" x14ac:dyDescent="0.2">
      <c r="A627" s="149" t="s">
        <v>874</v>
      </c>
      <c r="B627" s="97"/>
      <c r="C627" s="82" t="s">
        <v>59</v>
      </c>
      <c r="D627" s="95" t="s">
        <v>238</v>
      </c>
      <c r="E627" s="147" t="s">
        <v>876</v>
      </c>
      <c r="F627" s="151">
        <v>620</v>
      </c>
      <c r="G627" s="151">
        <v>900304</v>
      </c>
      <c r="H627" s="148">
        <v>2732.4</v>
      </c>
      <c r="I627" s="148">
        <v>0</v>
      </c>
      <c r="J627" s="143">
        <f t="shared" si="260"/>
        <v>0</v>
      </c>
    </row>
    <row r="628" spans="1:10" x14ac:dyDescent="0.2">
      <c r="A628" s="156" t="s">
        <v>108</v>
      </c>
      <c r="B628" s="97"/>
      <c r="C628" s="78" t="s">
        <v>59</v>
      </c>
      <c r="D628" s="79" t="s">
        <v>238</v>
      </c>
      <c r="E628" s="135" t="s">
        <v>316</v>
      </c>
      <c r="F628" s="199"/>
      <c r="G628" s="199"/>
      <c r="H628" s="142">
        <f t="shared" ref="H628:I629" si="263">H629</f>
        <v>1940</v>
      </c>
      <c r="I628" s="142">
        <f t="shared" si="263"/>
        <v>782.9</v>
      </c>
      <c r="J628" s="143">
        <f t="shared" si="260"/>
        <v>40.355670103092784</v>
      </c>
    </row>
    <row r="629" spans="1:10" ht="25.5" x14ac:dyDescent="0.2">
      <c r="A629" s="145" t="s">
        <v>347</v>
      </c>
      <c r="B629" s="97"/>
      <c r="C629" s="78" t="s">
        <v>59</v>
      </c>
      <c r="D629" s="79" t="s">
        <v>238</v>
      </c>
      <c r="E629" s="135" t="s">
        <v>317</v>
      </c>
      <c r="F629" s="199"/>
      <c r="G629" s="199"/>
      <c r="H629" s="142">
        <f>H630</f>
        <v>1940</v>
      </c>
      <c r="I629" s="142">
        <f t="shared" si="263"/>
        <v>782.9</v>
      </c>
      <c r="J629" s="143">
        <f t="shared" si="260"/>
        <v>40.355670103092784</v>
      </c>
    </row>
    <row r="630" spans="1:10" x14ac:dyDescent="0.2">
      <c r="A630" s="174" t="s">
        <v>241</v>
      </c>
      <c r="B630" s="97"/>
      <c r="C630" s="82" t="s">
        <v>59</v>
      </c>
      <c r="D630" s="95" t="s">
        <v>238</v>
      </c>
      <c r="E630" s="147" t="s">
        <v>498</v>
      </c>
      <c r="F630" s="159"/>
      <c r="G630" s="159"/>
      <c r="H630" s="148">
        <f t="shared" ref="H630:I631" si="264">H631</f>
        <v>1940</v>
      </c>
      <c r="I630" s="148">
        <f t="shared" si="264"/>
        <v>782.9</v>
      </c>
      <c r="J630" s="143">
        <f t="shared" si="260"/>
        <v>40.355670103092784</v>
      </c>
    </row>
    <row r="631" spans="1:10" x14ac:dyDescent="0.2">
      <c r="A631" s="149" t="s">
        <v>68</v>
      </c>
      <c r="B631" s="97"/>
      <c r="C631" s="82" t="s">
        <v>59</v>
      </c>
      <c r="D631" s="95" t="s">
        <v>238</v>
      </c>
      <c r="E631" s="147" t="s">
        <v>498</v>
      </c>
      <c r="F631" s="151" t="s">
        <v>69</v>
      </c>
      <c r="G631" s="151"/>
      <c r="H631" s="148">
        <f t="shared" si="264"/>
        <v>1940</v>
      </c>
      <c r="I631" s="148">
        <f t="shared" si="264"/>
        <v>782.9</v>
      </c>
      <c r="J631" s="143">
        <f t="shared" si="260"/>
        <v>40.355670103092784</v>
      </c>
    </row>
    <row r="632" spans="1:10" ht="25.5" x14ac:dyDescent="0.2">
      <c r="A632" s="149" t="s">
        <v>70</v>
      </c>
      <c r="B632" s="97"/>
      <c r="C632" s="82" t="s">
        <v>59</v>
      </c>
      <c r="D632" s="95" t="s">
        <v>238</v>
      </c>
      <c r="E632" s="147" t="s">
        <v>498</v>
      </c>
      <c r="F632" s="151" t="s">
        <v>71</v>
      </c>
      <c r="G632" s="151">
        <v>900100</v>
      </c>
      <c r="H632" s="148">
        <v>1940</v>
      </c>
      <c r="I632" s="148">
        <v>782.9</v>
      </c>
      <c r="J632" s="143">
        <f t="shared" si="260"/>
        <v>40.355670103092784</v>
      </c>
    </row>
    <row r="633" spans="1:10" x14ac:dyDescent="0.2">
      <c r="A633" s="109" t="s">
        <v>117</v>
      </c>
      <c r="B633" s="102"/>
      <c r="C633" s="76" t="s">
        <v>59</v>
      </c>
      <c r="D633" s="77" t="s">
        <v>393</v>
      </c>
      <c r="E633" s="76"/>
      <c r="F633" s="76"/>
      <c r="G633" s="76"/>
      <c r="H633" s="142">
        <f>H634+H641</f>
        <v>19451.599999999999</v>
      </c>
      <c r="I633" s="142">
        <f t="shared" ref="I633" si="265">I634+I641</f>
        <v>10611.8</v>
      </c>
      <c r="J633" s="143">
        <f t="shared" si="260"/>
        <v>54.554895227127844</v>
      </c>
    </row>
    <row r="634" spans="1:10" x14ac:dyDescent="0.2">
      <c r="A634" s="109" t="s">
        <v>118</v>
      </c>
      <c r="B634" s="102"/>
      <c r="C634" s="72" t="s">
        <v>59</v>
      </c>
      <c r="D634" s="162" t="s">
        <v>354</v>
      </c>
      <c r="E634" s="76"/>
      <c r="F634" s="76"/>
      <c r="G634" s="76"/>
      <c r="H634" s="142">
        <f>H635</f>
        <v>12245</v>
      </c>
      <c r="I634" s="142">
        <f t="shared" ref="I634:I636" si="266">I635</f>
        <v>7650.1</v>
      </c>
      <c r="J634" s="143">
        <f t="shared" si="260"/>
        <v>62.475296039199677</v>
      </c>
    </row>
    <row r="635" spans="1:10" x14ac:dyDescent="0.2">
      <c r="A635" s="144" t="s">
        <v>622</v>
      </c>
      <c r="B635" s="102"/>
      <c r="C635" s="72" t="s">
        <v>59</v>
      </c>
      <c r="D635" s="162" t="s">
        <v>354</v>
      </c>
      <c r="E635" s="135" t="s">
        <v>156</v>
      </c>
      <c r="F635" s="93"/>
      <c r="G635" s="93"/>
      <c r="H635" s="142">
        <f>H636</f>
        <v>12245</v>
      </c>
      <c r="I635" s="142">
        <f t="shared" si="266"/>
        <v>7650.1</v>
      </c>
      <c r="J635" s="143">
        <f t="shared" si="260"/>
        <v>62.475296039199677</v>
      </c>
    </row>
    <row r="636" spans="1:10" x14ac:dyDescent="0.2">
      <c r="A636" s="144" t="s">
        <v>623</v>
      </c>
      <c r="B636" s="102"/>
      <c r="C636" s="72" t="s">
        <v>59</v>
      </c>
      <c r="D636" s="162" t="s">
        <v>354</v>
      </c>
      <c r="E636" s="135" t="s">
        <v>180</v>
      </c>
      <c r="F636" s="91"/>
      <c r="G636" s="91"/>
      <c r="H636" s="142">
        <f>H637</f>
        <v>12245</v>
      </c>
      <c r="I636" s="142">
        <f t="shared" si="266"/>
        <v>7650.1</v>
      </c>
      <c r="J636" s="143">
        <f t="shared" si="260"/>
        <v>62.475296039199677</v>
      </c>
    </row>
    <row r="637" spans="1:10" ht="25.5" x14ac:dyDescent="0.2">
      <c r="A637" s="144" t="s">
        <v>624</v>
      </c>
      <c r="B637" s="102"/>
      <c r="C637" s="72" t="s">
        <v>59</v>
      </c>
      <c r="D637" s="162" t="s">
        <v>354</v>
      </c>
      <c r="E637" s="135" t="s">
        <v>620</v>
      </c>
      <c r="F637" s="153"/>
      <c r="G637" s="153"/>
      <c r="H637" s="142">
        <f t="shared" ref="H637:I639" si="267">H638</f>
        <v>12245</v>
      </c>
      <c r="I637" s="142">
        <f t="shared" si="267"/>
        <v>7650.1</v>
      </c>
      <c r="J637" s="143">
        <f t="shared" si="260"/>
        <v>62.475296039199677</v>
      </c>
    </row>
    <row r="638" spans="1:10" ht="25.5" x14ac:dyDescent="0.2">
      <c r="A638" s="175" t="s">
        <v>356</v>
      </c>
      <c r="B638" s="102"/>
      <c r="C638" s="80" t="s">
        <v>59</v>
      </c>
      <c r="D638" s="163" t="s">
        <v>354</v>
      </c>
      <c r="E638" s="147" t="s">
        <v>621</v>
      </c>
      <c r="F638" s="151"/>
      <c r="G638" s="151"/>
      <c r="H638" s="148">
        <f t="shared" si="267"/>
        <v>12245</v>
      </c>
      <c r="I638" s="148">
        <f t="shared" si="267"/>
        <v>7650.1</v>
      </c>
      <c r="J638" s="143">
        <f t="shared" si="260"/>
        <v>62.475296039199677</v>
      </c>
    </row>
    <row r="639" spans="1:10" x14ac:dyDescent="0.2">
      <c r="A639" s="149" t="s">
        <v>111</v>
      </c>
      <c r="B639" s="102"/>
      <c r="C639" s="80" t="s">
        <v>59</v>
      </c>
      <c r="D639" s="163" t="s">
        <v>354</v>
      </c>
      <c r="E639" s="147" t="s">
        <v>621</v>
      </c>
      <c r="F639" s="151" t="s">
        <v>112</v>
      </c>
      <c r="G639" s="151"/>
      <c r="H639" s="148">
        <f t="shared" si="267"/>
        <v>12245</v>
      </c>
      <c r="I639" s="148">
        <f t="shared" si="267"/>
        <v>7650.1</v>
      </c>
      <c r="J639" s="143">
        <f t="shared" si="260"/>
        <v>62.475296039199677</v>
      </c>
    </row>
    <row r="640" spans="1:10" x14ac:dyDescent="0.2">
      <c r="A640" s="149" t="s">
        <v>120</v>
      </c>
      <c r="B640" s="102"/>
      <c r="C640" s="80" t="s">
        <v>59</v>
      </c>
      <c r="D640" s="163" t="s">
        <v>354</v>
      </c>
      <c r="E640" s="147" t="s">
        <v>621</v>
      </c>
      <c r="F640" s="151">
        <v>310</v>
      </c>
      <c r="G640" s="151">
        <v>900100</v>
      </c>
      <c r="H640" s="148">
        <v>12245</v>
      </c>
      <c r="I640" s="148">
        <v>7650.1</v>
      </c>
      <c r="J640" s="143">
        <f t="shared" si="260"/>
        <v>62.475296039199677</v>
      </c>
    </row>
    <row r="641" spans="1:10" x14ac:dyDescent="0.2">
      <c r="A641" s="109" t="s">
        <v>119</v>
      </c>
      <c r="B641" s="102"/>
      <c r="C641" s="72" t="s">
        <v>59</v>
      </c>
      <c r="D641" s="162" t="s">
        <v>351</v>
      </c>
      <c r="E641" s="76"/>
      <c r="F641" s="76"/>
      <c r="G641" s="76"/>
      <c r="H641" s="142">
        <f>H642+H648</f>
        <v>7206.6</v>
      </c>
      <c r="I641" s="142">
        <f t="shared" ref="I641" si="268">I642+I648</f>
        <v>2961.7</v>
      </c>
      <c r="J641" s="143">
        <f t="shared" si="260"/>
        <v>41.0970499264563</v>
      </c>
    </row>
    <row r="642" spans="1:10" x14ac:dyDescent="0.2">
      <c r="A642" s="111" t="s">
        <v>195</v>
      </c>
      <c r="B642" s="98"/>
      <c r="C642" s="71" t="s">
        <v>59</v>
      </c>
      <c r="D642" s="162" t="s">
        <v>351</v>
      </c>
      <c r="E642" s="92" t="s">
        <v>152</v>
      </c>
      <c r="F642" s="71"/>
      <c r="G642" s="71"/>
      <c r="H642" s="142">
        <f>H643</f>
        <v>5280</v>
      </c>
      <c r="I642" s="142">
        <f t="shared" ref="I642" si="269">I643</f>
        <v>2253.1999999999998</v>
      </c>
      <c r="J642" s="143">
        <f t="shared" si="260"/>
        <v>42.674242424242422</v>
      </c>
    </row>
    <row r="643" spans="1:10" x14ac:dyDescent="0.2">
      <c r="A643" s="152" t="s">
        <v>196</v>
      </c>
      <c r="B643" s="99"/>
      <c r="C643" s="72" t="s">
        <v>59</v>
      </c>
      <c r="D643" s="162" t="s">
        <v>351</v>
      </c>
      <c r="E643" s="92" t="s">
        <v>190</v>
      </c>
      <c r="F643" s="93"/>
      <c r="G643" s="93"/>
      <c r="H643" s="142">
        <f t="shared" ref="H643:I646" si="270">H644</f>
        <v>5280</v>
      </c>
      <c r="I643" s="142">
        <f t="shared" si="270"/>
        <v>2253.1999999999998</v>
      </c>
      <c r="J643" s="143">
        <f t="shared" si="260"/>
        <v>42.674242424242422</v>
      </c>
    </row>
    <row r="644" spans="1:10" ht="25.5" x14ac:dyDescent="0.2">
      <c r="A644" s="156" t="s">
        <v>197</v>
      </c>
      <c r="B644" s="100"/>
      <c r="C644" s="73" t="s">
        <v>59</v>
      </c>
      <c r="D644" s="162" t="s">
        <v>351</v>
      </c>
      <c r="E644" s="135" t="s">
        <v>603</v>
      </c>
      <c r="F644" s="93"/>
      <c r="G644" s="93"/>
      <c r="H644" s="142">
        <f t="shared" si="270"/>
        <v>5280</v>
      </c>
      <c r="I644" s="142">
        <f t="shared" si="270"/>
        <v>2253.1999999999998</v>
      </c>
      <c r="J644" s="143">
        <f t="shared" si="260"/>
        <v>42.674242424242422</v>
      </c>
    </row>
    <row r="645" spans="1:10" ht="38.25" x14ac:dyDescent="0.2">
      <c r="A645" s="174" t="s">
        <v>605</v>
      </c>
      <c r="B645" s="101"/>
      <c r="C645" s="75" t="s">
        <v>59</v>
      </c>
      <c r="D645" s="163" t="s">
        <v>351</v>
      </c>
      <c r="E645" s="147" t="s">
        <v>604</v>
      </c>
      <c r="F645" s="107"/>
      <c r="G645" s="107"/>
      <c r="H645" s="148">
        <f t="shared" si="270"/>
        <v>5280</v>
      </c>
      <c r="I645" s="148">
        <f t="shared" si="270"/>
        <v>2253.1999999999998</v>
      </c>
      <c r="J645" s="143">
        <f t="shared" si="260"/>
        <v>42.674242424242422</v>
      </c>
    </row>
    <row r="646" spans="1:10" x14ac:dyDescent="0.2">
      <c r="A646" s="149" t="s">
        <v>111</v>
      </c>
      <c r="B646" s="141"/>
      <c r="C646" s="150" t="s">
        <v>59</v>
      </c>
      <c r="D646" s="163" t="s">
        <v>351</v>
      </c>
      <c r="E646" s="147" t="s">
        <v>604</v>
      </c>
      <c r="F646" s="151" t="s">
        <v>112</v>
      </c>
      <c r="G646" s="107"/>
      <c r="H646" s="148">
        <f t="shared" si="270"/>
        <v>5280</v>
      </c>
      <c r="I646" s="148">
        <f t="shared" si="270"/>
        <v>2253.1999999999998</v>
      </c>
      <c r="J646" s="143">
        <f t="shared" si="260"/>
        <v>42.674242424242422</v>
      </c>
    </row>
    <row r="647" spans="1:10" x14ac:dyDescent="0.2">
      <c r="A647" s="149" t="s">
        <v>115</v>
      </c>
      <c r="B647" s="141"/>
      <c r="C647" s="150" t="s">
        <v>59</v>
      </c>
      <c r="D647" s="163" t="s">
        <v>351</v>
      </c>
      <c r="E647" s="147" t="s">
        <v>604</v>
      </c>
      <c r="F647" s="151" t="s">
        <v>116</v>
      </c>
      <c r="G647" s="151">
        <v>900100</v>
      </c>
      <c r="H647" s="148">
        <v>5280</v>
      </c>
      <c r="I647" s="148">
        <v>2253.1999999999998</v>
      </c>
      <c r="J647" s="143">
        <f t="shared" si="260"/>
        <v>42.674242424242422</v>
      </c>
    </row>
    <row r="648" spans="1:10" x14ac:dyDescent="0.2">
      <c r="A648" s="109" t="s">
        <v>355</v>
      </c>
      <c r="B648" s="102"/>
      <c r="C648" s="72" t="s">
        <v>59</v>
      </c>
      <c r="D648" s="162" t="s">
        <v>351</v>
      </c>
      <c r="E648" s="135" t="s">
        <v>156</v>
      </c>
      <c r="F648" s="76"/>
      <c r="G648" s="76"/>
      <c r="H648" s="142">
        <f>H656+H650</f>
        <v>1926.6</v>
      </c>
      <c r="I648" s="142">
        <f t="shared" ref="I648" si="271">I656+I650</f>
        <v>708.5</v>
      </c>
      <c r="J648" s="143">
        <f t="shared" si="260"/>
        <v>36.774628879892042</v>
      </c>
    </row>
    <row r="649" spans="1:10" x14ac:dyDescent="0.2">
      <c r="A649" s="144" t="s">
        <v>623</v>
      </c>
      <c r="B649" s="102"/>
      <c r="C649" s="72" t="s">
        <v>59</v>
      </c>
      <c r="D649" s="162" t="s">
        <v>351</v>
      </c>
      <c r="E649" s="135" t="s">
        <v>180</v>
      </c>
      <c r="F649" s="91"/>
      <c r="G649" s="91"/>
      <c r="H649" s="142">
        <f>H650</f>
        <v>1446.6</v>
      </c>
      <c r="I649" s="142">
        <f t="shared" ref="I649:I650" si="272">I650</f>
        <v>229</v>
      </c>
      <c r="J649" s="143">
        <f t="shared" si="260"/>
        <v>15.830222590902807</v>
      </c>
    </row>
    <row r="650" spans="1:10" ht="25.5" x14ac:dyDescent="0.2">
      <c r="A650" s="144" t="s">
        <v>840</v>
      </c>
      <c r="B650" s="102"/>
      <c r="C650" s="72" t="s">
        <v>59</v>
      </c>
      <c r="D650" s="162" t="s">
        <v>351</v>
      </c>
      <c r="E650" s="135" t="s">
        <v>838</v>
      </c>
      <c r="F650" s="91"/>
      <c r="G650" s="91"/>
      <c r="H650" s="142">
        <f>H651</f>
        <v>1446.6</v>
      </c>
      <c r="I650" s="142">
        <f t="shared" si="272"/>
        <v>229</v>
      </c>
      <c r="J650" s="143">
        <f t="shared" si="260"/>
        <v>15.830222590902807</v>
      </c>
    </row>
    <row r="651" spans="1:10" ht="25.5" x14ac:dyDescent="0.2">
      <c r="A651" s="146" t="s">
        <v>841</v>
      </c>
      <c r="B651" s="102"/>
      <c r="C651" s="150" t="s">
        <v>59</v>
      </c>
      <c r="D651" s="163" t="s">
        <v>351</v>
      </c>
      <c r="E651" s="147" t="s">
        <v>839</v>
      </c>
      <c r="F651" s="91"/>
      <c r="G651" s="91"/>
      <c r="H651" s="148">
        <f>H652+H654</f>
        <v>1446.6</v>
      </c>
      <c r="I651" s="148">
        <f t="shared" ref="I651" si="273">I652+I654</f>
        <v>229</v>
      </c>
      <c r="J651" s="143">
        <f t="shared" si="260"/>
        <v>15.830222590902807</v>
      </c>
    </row>
    <row r="652" spans="1:10" x14ac:dyDescent="0.2">
      <c r="A652" s="149" t="s">
        <v>68</v>
      </c>
      <c r="B652" s="102"/>
      <c r="C652" s="150" t="s">
        <v>59</v>
      </c>
      <c r="D652" s="163" t="s">
        <v>351</v>
      </c>
      <c r="E652" s="147" t="s">
        <v>839</v>
      </c>
      <c r="F652" s="151" t="s">
        <v>69</v>
      </c>
      <c r="G652" s="151"/>
      <c r="H652" s="148">
        <f>H653</f>
        <v>346.6</v>
      </c>
      <c r="I652" s="148">
        <v>0</v>
      </c>
      <c r="J652" s="143">
        <f t="shared" si="260"/>
        <v>0</v>
      </c>
    </row>
    <row r="653" spans="1:10" ht="25.5" x14ac:dyDescent="0.2">
      <c r="A653" s="149" t="s">
        <v>70</v>
      </c>
      <c r="B653" s="102"/>
      <c r="C653" s="150" t="s">
        <v>59</v>
      </c>
      <c r="D653" s="163" t="s">
        <v>351</v>
      </c>
      <c r="E653" s="147" t="s">
        <v>839</v>
      </c>
      <c r="F653" s="151">
        <v>240</v>
      </c>
      <c r="G653" s="151">
        <v>900900</v>
      </c>
      <c r="H653" s="148">
        <v>346.6</v>
      </c>
      <c r="I653" s="148">
        <v>0</v>
      </c>
      <c r="J653" s="143">
        <f t="shared" si="260"/>
        <v>0</v>
      </c>
    </row>
    <row r="654" spans="1:10" x14ac:dyDescent="0.2">
      <c r="A654" s="149" t="s">
        <v>111</v>
      </c>
      <c r="B654" s="102"/>
      <c r="C654" s="150" t="s">
        <v>59</v>
      </c>
      <c r="D654" s="163" t="s">
        <v>351</v>
      </c>
      <c r="E654" s="147" t="s">
        <v>839</v>
      </c>
      <c r="F654" s="151" t="s">
        <v>112</v>
      </c>
      <c r="G654" s="151"/>
      <c r="H654" s="148">
        <f>H655</f>
        <v>1100</v>
      </c>
      <c r="I654" s="148">
        <f>I655</f>
        <v>229</v>
      </c>
      <c r="J654" s="143">
        <f t="shared" si="260"/>
        <v>20.81818181818182</v>
      </c>
    </row>
    <row r="655" spans="1:10" x14ac:dyDescent="0.2">
      <c r="A655" s="149" t="s">
        <v>115</v>
      </c>
      <c r="B655" s="102"/>
      <c r="C655" s="150" t="s">
        <v>59</v>
      </c>
      <c r="D655" s="163" t="s">
        <v>351</v>
      </c>
      <c r="E655" s="147" t="s">
        <v>839</v>
      </c>
      <c r="F655" s="151">
        <v>320</v>
      </c>
      <c r="G655" s="151">
        <v>900900</v>
      </c>
      <c r="H655" s="148">
        <v>1100</v>
      </c>
      <c r="I655" s="148">
        <v>229</v>
      </c>
      <c r="J655" s="143">
        <f t="shared" si="260"/>
        <v>20.81818181818182</v>
      </c>
    </row>
    <row r="656" spans="1:10" ht="25.5" x14ac:dyDescent="0.2">
      <c r="A656" s="144" t="s">
        <v>631</v>
      </c>
      <c r="B656" s="100"/>
      <c r="C656" s="138" t="s">
        <v>59</v>
      </c>
      <c r="D656" s="162" t="s">
        <v>351</v>
      </c>
      <c r="E656" s="135" t="s">
        <v>628</v>
      </c>
      <c r="F656" s="91"/>
      <c r="G656" s="91"/>
      <c r="H656" s="142">
        <f t="shared" ref="H656:I659" si="274">H657</f>
        <v>480</v>
      </c>
      <c r="I656" s="142">
        <f t="shared" si="274"/>
        <v>479.5</v>
      </c>
      <c r="J656" s="143">
        <f t="shared" si="260"/>
        <v>99.895833333333329</v>
      </c>
    </row>
    <row r="657" spans="1:10" ht="25.5" x14ac:dyDescent="0.2">
      <c r="A657" s="171" t="s">
        <v>632</v>
      </c>
      <c r="B657" s="101"/>
      <c r="C657" s="138" t="s">
        <v>59</v>
      </c>
      <c r="D657" s="162" t="s">
        <v>351</v>
      </c>
      <c r="E657" s="135" t="s">
        <v>629</v>
      </c>
      <c r="F657" s="90"/>
      <c r="G657" s="90"/>
      <c r="H657" s="142">
        <f>H658</f>
        <v>480</v>
      </c>
      <c r="I657" s="142">
        <f t="shared" si="274"/>
        <v>479.5</v>
      </c>
      <c r="J657" s="143">
        <f t="shared" si="260"/>
        <v>99.895833333333329</v>
      </c>
    </row>
    <row r="658" spans="1:10" x14ac:dyDescent="0.2">
      <c r="A658" s="175" t="s">
        <v>357</v>
      </c>
      <c r="B658" s="101"/>
      <c r="C658" s="150" t="s">
        <v>59</v>
      </c>
      <c r="D658" s="163" t="s">
        <v>351</v>
      </c>
      <c r="E658" s="147" t="s">
        <v>630</v>
      </c>
      <c r="F658" s="87"/>
      <c r="G658" s="87"/>
      <c r="H658" s="148">
        <f t="shared" si="274"/>
        <v>480</v>
      </c>
      <c r="I658" s="148">
        <f t="shared" si="274"/>
        <v>479.5</v>
      </c>
      <c r="J658" s="143">
        <f t="shared" si="260"/>
        <v>99.895833333333329</v>
      </c>
    </row>
    <row r="659" spans="1:10" ht="25.5" x14ac:dyDescent="0.2">
      <c r="A659" s="149" t="s">
        <v>79</v>
      </c>
      <c r="B659" s="101"/>
      <c r="C659" s="150" t="s">
        <v>59</v>
      </c>
      <c r="D659" s="163" t="s">
        <v>351</v>
      </c>
      <c r="E659" s="147" t="s">
        <v>630</v>
      </c>
      <c r="F659" s="151" t="s">
        <v>80</v>
      </c>
      <c r="G659" s="151"/>
      <c r="H659" s="148">
        <f t="shared" si="274"/>
        <v>480</v>
      </c>
      <c r="I659" s="148">
        <f t="shared" si="274"/>
        <v>479.5</v>
      </c>
      <c r="J659" s="143">
        <f t="shared" si="260"/>
        <v>99.895833333333329</v>
      </c>
    </row>
    <row r="660" spans="1:10" ht="38.25" x14ac:dyDescent="0.2">
      <c r="A660" s="197" t="s">
        <v>851</v>
      </c>
      <c r="B660" s="101"/>
      <c r="C660" s="150" t="s">
        <v>59</v>
      </c>
      <c r="D660" s="163" t="s">
        <v>351</v>
      </c>
      <c r="E660" s="147" t="s">
        <v>630</v>
      </c>
      <c r="F660" s="151" t="s">
        <v>358</v>
      </c>
      <c r="G660" s="151">
        <v>900100</v>
      </c>
      <c r="H660" s="148">
        <v>480</v>
      </c>
      <c r="I660" s="148">
        <v>479.5</v>
      </c>
      <c r="J660" s="143">
        <f t="shared" si="260"/>
        <v>99.895833333333329</v>
      </c>
    </row>
    <row r="661" spans="1:10" x14ac:dyDescent="0.2">
      <c r="A661" s="109" t="s">
        <v>121</v>
      </c>
      <c r="B661" s="102"/>
      <c r="C661" s="76" t="s">
        <v>59</v>
      </c>
      <c r="D661" s="77" t="s">
        <v>366</v>
      </c>
      <c r="E661" s="76"/>
      <c r="F661" s="76"/>
      <c r="G661" s="76"/>
      <c r="H661" s="142">
        <f>H662+H686</f>
        <v>114567.1</v>
      </c>
      <c r="I661" s="142">
        <f>I662+I686</f>
        <v>75538.5</v>
      </c>
      <c r="J661" s="143">
        <f t="shared" si="260"/>
        <v>65.933850119275078</v>
      </c>
    </row>
    <row r="662" spans="1:10" x14ac:dyDescent="0.2">
      <c r="A662" s="114" t="s">
        <v>122</v>
      </c>
      <c r="B662" s="103"/>
      <c r="C662" s="78" t="s">
        <v>59</v>
      </c>
      <c r="D662" s="79" t="s">
        <v>318</v>
      </c>
      <c r="E662" s="78"/>
      <c r="F662" s="78"/>
      <c r="G662" s="78"/>
      <c r="H662" s="142">
        <f>H663+H680</f>
        <v>69197.700000000012</v>
      </c>
      <c r="I662" s="142">
        <f>I663+I680</f>
        <v>45630.8</v>
      </c>
      <c r="J662" s="143">
        <f t="shared" si="260"/>
        <v>65.942654163360913</v>
      </c>
    </row>
    <row r="663" spans="1:10" x14ac:dyDescent="0.2">
      <c r="A663" s="156" t="s">
        <v>504</v>
      </c>
      <c r="B663" s="103"/>
      <c r="C663" s="78" t="s">
        <v>59</v>
      </c>
      <c r="D663" s="79" t="s">
        <v>318</v>
      </c>
      <c r="E663" s="135" t="s">
        <v>168</v>
      </c>
      <c r="F663" s="93"/>
      <c r="G663" s="93"/>
      <c r="H663" s="142">
        <f>H664+H675</f>
        <v>68791.400000000009</v>
      </c>
      <c r="I663" s="142">
        <f t="shared" ref="I663" si="275">I664+I675</f>
        <v>45339.4</v>
      </c>
      <c r="J663" s="143">
        <f t="shared" si="260"/>
        <v>65.908529263832392</v>
      </c>
    </row>
    <row r="664" spans="1:10" x14ac:dyDescent="0.2">
      <c r="A664" s="156" t="s">
        <v>246</v>
      </c>
      <c r="B664" s="103"/>
      <c r="C664" s="78" t="s">
        <v>59</v>
      </c>
      <c r="D664" s="79" t="s">
        <v>318</v>
      </c>
      <c r="E664" s="135" t="s">
        <v>247</v>
      </c>
      <c r="F664" s="91"/>
      <c r="G664" s="91"/>
      <c r="H664" s="142">
        <f>H665</f>
        <v>67648.800000000003</v>
      </c>
      <c r="I664" s="142">
        <f t="shared" ref="I664" si="276">I665</f>
        <v>44359.5</v>
      </c>
      <c r="J664" s="143">
        <f t="shared" si="260"/>
        <v>65.573225245680632</v>
      </c>
    </row>
    <row r="665" spans="1:10" ht="25.5" x14ac:dyDescent="0.2">
      <c r="A665" s="156" t="s">
        <v>505</v>
      </c>
      <c r="B665" s="103"/>
      <c r="C665" s="78" t="s">
        <v>59</v>
      </c>
      <c r="D665" s="79" t="s">
        <v>318</v>
      </c>
      <c r="E665" s="135" t="s">
        <v>249</v>
      </c>
      <c r="F665" s="90"/>
      <c r="G665" s="90"/>
      <c r="H665" s="142">
        <f>H666+H669+H672</f>
        <v>67648.800000000003</v>
      </c>
      <c r="I665" s="142">
        <f t="shared" ref="I665" si="277">I666+I669+I672</f>
        <v>44359.5</v>
      </c>
      <c r="J665" s="143">
        <f t="shared" si="260"/>
        <v>65.573225245680632</v>
      </c>
    </row>
    <row r="666" spans="1:10" ht="25.5" x14ac:dyDescent="0.2">
      <c r="A666" s="174" t="s">
        <v>248</v>
      </c>
      <c r="B666" s="103"/>
      <c r="C666" s="82" t="s">
        <v>59</v>
      </c>
      <c r="D666" s="95" t="s">
        <v>318</v>
      </c>
      <c r="E666" s="147" t="s">
        <v>250</v>
      </c>
      <c r="F666" s="87"/>
      <c r="G666" s="87"/>
      <c r="H666" s="148">
        <f t="shared" ref="H666:I667" si="278">H667</f>
        <v>66545.2</v>
      </c>
      <c r="I666" s="148">
        <f t="shared" si="278"/>
        <v>43450.2</v>
      </c>
      <c r="J666" s="143">
        <f t="shared" si="260"/>
        <v>65.294266152930632</v>
      </c>
    </row>
    <row r="667" spans="1:10" ht="25.5" x14ac:dyDescent="0.2">
      <c r="A667" s="149" t="s">
        <v>79</v>
      </c>
      <c r="B667" s="103"/>
      <c r="C667" s="82" t="s">
        <v>59</v>
      </c>
      <c r="D667" s="95" t="s">
        <v>318</v>
      </c>
      <c r="E667" s="147" t="s">
        <v>250</v>
      </c>
      <c r="F667" s="151" t="s">
        <v>80</v>
      </c>
      <c r="G667" s="151"/>
      <c r="H667" s="148">
        <f>H668</f>
        <v>66545.2</v>
      </c>
      <c r="I667" s="148">
        <f t="shared" si="278"/>
        <v>43450.2</v>
      </c>
      <c r="J667" s="143">
        <f t="shared" si="260"/>
        <v>65.294266152930632</v>
      </c>
    </row>
    <row r="668" spans="1:10" x14ac:dyDescent="0.2">
      <c r="A668" s="149" t="s">
        <v>104</v>
      </c>
      <c r="B668" s="103"/>
      <c r="C668" s="82" t="s">
        <v>59</v>
      </c>
      <c r="D668" s="95" t="s">
        <v>318</v>
      </c>
      <c r="E668" s="147" t="s">
        <v>250</v>
      </c>
      <c r="F668" s="151" t="s">
        <v>105</v>
      </c>
      <c r="G668" s="151">
        <v>900100</v>
      </c>
      <c r="H668" s="148">
        <v>66545.2</v>
      </c>
      <c r="I668" s="148">
        <v>43450.2</v>
      </c>
      <c r="J668" s="143">
        <f t="shared" si="260"/>
        <v>65.294266152930632</v>
      </c>
    </row>
    <row r="669" spans="1:10" ht="25.5" x14ac:dyDescent="0.2">
      <c r="A669" s="174" t="s">
        <v>422</v>
      </c>
      <c r="B669" s="103"/>
      <c r="C669" s="82" t="s">
        <v>59</v>
      </c>
      <c r="D669" s="95" t="s">
        <v>318</v>
      </c>
      <c r="E669" s="147" t="s">
        <v>251</v>
      </c>
      <c r="F669" s="87"/>
      <c r="G669" s="87"/>
      <c r="H669" s="148">
        <f>H670</f>
        <v>980</v>
      </c>
      <c r="I669" s="148">
        <f t="shared" ref="I669" si="279">I670</f>
        <v>909.3</v>
      </c>
      <c r="J669" s="143">
        <f t="shared" si="260"/>
        <v>92.785714285714278</v>
      </c>
    </row>
    <row r="670" spans="1:10" ht="25.5" x14ac:dyDescent="0.2">
      <c r="A670" s="149" t="s">
        <v>79</v>
      </c>
      <c r="B670" s="103"/>
      <c r="C670" s="82" t="s">
        <v>59</v>
      </c>
      <c r="D670" s="95" t="s">
        <v>318</v>
      </c>
      <c r="E670" s="147" t="s">
        <v>251</v>
      </c>
      <c r="F670" s="151" t="s">
        <v>80</v>
      </c>
      <c r="G670" s="151"/>
      <c r="H670" s="148">
        <f>H671</f>
        <v>980</v>
      </c>
      <c r="I670" s="148">
        <f t="shared" ref="I670" si="280">I671</f>
        <v>909.3</v>
      </c>
      <c r="J670" s="143">
        <f t="shared" si="260"/>
        <v>92.785714285714278</v>
      </c>
    </row>
    <row r="671" spans="1:10" x14ac:dyDescent="0.2">
      <c r="A671" s="149" t="s">
        <v>104</v>
      </c>
      <c r="B671" s="103"/>
      <c r="C671" s="82" t="s">
        <v>59</v>
      </c>
      <c r="D671" s="95" t="s">
        <v>318</v>
      </c>
      <c r="E671" s="147" t="s">
        <v>251</v>
      </c>
      <c r="F671" s="151" t="s">
        <v>105</v>
      </c>
      <c r="G671" s="151">
        <v>900100</v>
      </c>
      <c r="H671" s="148">
        <v>980</v>
      </c>
      <c r="I671" s="148">
        <v>909.3</v>
      </c>
      <c r="J671" s="143">
        <f t="shared" si="260"/>
        <v>92.785714285714278</v>
      </c>
    </row>
    <row r="672" spans="1:10" ht="25.5" x14ac:dyDescent="0.2">
      <c r="A672" s="149" t="s">
        <v>881</v>
      </c>
      <c r="B672" s="103"/>
      <c r="C672" s="82" t="s">
        <v>59</v>
      </c>
      <c r="D672" s="95" t="s">
        <v>318</v>
      </c>
      <c r="E672" s="147" t="s">
        <v>882</v>
      </c>
      <c r="F672" s="151"/>
      <c r="G672" s="151"/>
      <c r="H672" s="148">
        <f>H673</f>
        <v>123.6</v>
      </c>
      <c r="I672" s="148">
        <f t="shared" ref="I672:I673" si="281">I673</f>
        <v>0</v>
      </c>
      <c r="J672" s="143">
        <f t="shared" si="260"/>
        <v>0</v>
      </c>
    </row>
    <row r="673" spans="1:10" ht="25.5" x14ac:dyDescent="0.2">
      <c r="A673" s="149" t="s">
        <v>79</v>
      </c>
      <c r="B673" s="103"/>
      <c r="C673" s="82" t="s">
        <v>59</v>
      </c>
      <c r="D673" s="95" t="s">
        <v>318</v>
      </c>
      <c r="E673" s="147" t="s">
        <v>882</v>
      </c>
      <c r="F673" s="151" t="s">
        <v>80</v>
      </c>
      <c r="G673" s="151"/>
      <c r="H673" s="148">
        <f>H674</f>
        <v>123.6</v>
      </c>
      <c r="I673" s="148">
        <f t="shared" si="281"/>
        <v>0</v>
      </c>
      <c r="J673" s="143">
        <f t="shared" si="260"/>
        <v>0</v>
      </c>
    </row>
    <row r="674" spans="1:10" x14ac:dyDescent="0.2">
      <c r="A674" s="149" t="s">
        <v>104</v>
      </c>
      <c r="B674" s="103"/>
      <c r="C674" s="82" t="s">
        <v>59</v>
      </c>
      <c r="D674" s="95" t="s">
        <v>318</v>
      </c>
      <c r="E674" s="147" t="s">
        <v>882</v>
      </c>
      <c r="F674" s="151" t="s">
        <v>105</v>
      </c>
      <c r="G674" s="151">
        <v>900304</v>
      </c>
      <c r="H674" s="148">
        <v>123.6</v>
      </c>
      <c r="I674" s="148">
        <v>0</v>
      </c>
      <c r="J674" s="143">
        <f t="shared" si="260"/>
        <v>0</v>
      </c>
    </row>
    <row r="675" spans="1:10" s="117" customFormat="1" x14ac:dyDescent="0.2">
      <c r="A675" s="152" t="s">
        <v>108</v>
      </c>
      <c r="B675" s="103"/>
      <c r="C675" s="78" t="s">
        <v>59</v>
      </c>
      <c r="D675" s="79" t="s">
        <v>318</v>
      </c>
      <c r="E675" s="135" t="s">
        <v>171</v>
      </c>
      <c r="F675" s="153"/>
      <c r="G675" s="153"/>
      <c r="H675" s="142">
        <f>H676</f>
        <v>1142.5999999999999</v>
      </c>
      <c r="I675" s="142">
        <f t="shared" ref="I675:I677" si="282">I676</f>
        <v>979.9</v>
      </c>
      <c r="J675" s="143">
        <f t="shared" si="260"/>
        <v>85.760546122877656</v>
      </c>
    </row>
    <row r="676" spans="1:10" ht="25.5" x14ac:dyDescent="0.2">
      <c r="A676" s="149" t="s">
        <v>347</v>
      </c>
      <c r="B676" s="103"/>
      <c r="C676" s="82" t="s">
        <v>59</v>
      </c>
      <c r="D676" s="95" t="s">
        <v>318</v>
      </c>
      <c r="E676" s="135" t="s">
        <v>187</v>
      </c>
      <c r="F676" s="151"/>
      <c r="G676" s="151"/>
      <c r="H676" s="148">
        <f>H677</f>
        <v>1142.5999999999999</v>
      </c>
      <c r="I676" s="148">
        <f t="shared" si="282"/>
        <v>979.9</v>
      </c>
      <c r="J676" s="143">
        <f t="shared" si="260"/>
        <v>85.760546122877656</v>
      </c>
    </row>
    <row r="677" spans="1:10" ht="25.5" x14ac:dyDescent="0.2">
      <c r="A677" s="149" t="s">
        <v>422</v>
      </c>
      <c r="B677" s="103"/>
      <c r="C677" s="82" t="s">
        <v>59</v>
      </c>
      <c r="D677" s="95" t="s">
        <v>318</v>
      </c>
      <c r="E677" s="147" t="s">
        <v>511</v>
      </c>
      <c r="F677" s="151"/>
      <c r="G677" s="151"/>
      <c r="H677" s="148">
        <f>H678</f>
        <v>1142.5999999999999</v>
      </c>
      <c r="I677" s="148">
        <f t="shared" si="282"/>
        <v>979.9</v>
      </c>
      <c r="J677" s="143">
        <f t="shared" si="260"/>
        <v>85.760546122877656</v>
      </c>
    </row>
    <row r="678" spans="1:10" x14ac:dyDescent="0.2">
      <c r="A678" s="149" t="s">
        <v>68</v>
      </c>
      <c r="B678" s="103"/>
      <c r="C678" s="82" t="s">
        <v>59</v>
      </c>
      <c r="D678" s="95" t="s">
        <v>318</v>
      </c>
      <c r="E678" s="147" t="s">
        <v>511</v>
      </c>
      <c r="F678" s="151" t="s">
        <v>69</v>
      </c>
      <c r="G678" s="151"/>
      <c r="H678" s="148">
        <f t="shared" ref="H678:I678" si="283">H679</f>
        <v>1142.5999999999999</v>
      </c>
      <c r="I678" s="148">
        <f t="shared" si="283"/>
        <v>979.9</v>
      </c>
      <c r="J678" s="143">
        <f t="shared" si="260"/>
        <v>85.760546122877656</v>
      </c>
    </row>
    <row r="679" spans="1:10" ht="25.5" x14ac:dyDescent="0.2">
      <c r="A679" s="149" t="s">
        <v>70</v>
      </c>
      <c r="B679" s="103"/>
      <c r="C679" s="82" t="s">
        <v>59</v>
      </c>
      <c r="D679" s="95" t="s">
        <v>318</v>
      </c>
      <c r="E679" s="147" t="s">
        <v>511</v>
      </c>
      <c r="F679" s="151" t="s">
        <v>71</v>
      </c>
      <c r="G679" s="151">
        <v>900100</v>
      </c>
      <c r="H679" s="148">
        <v>1142.5999999999999</v>
      </c>
      <c r="I679" s="148">
        <v>979.9</v>
      </c>
      <c r="J679" s="143">
        <f t="shared" si="260"/>
        <v>85.760546122877656</v>
      </c>
    </row>
    <row r="680" spans="1:10" x14ac:dyDescent="0.2">
      <c r="A680" s="145" t="s">
        <v>618</v>
      </c>
      <c r="B680" s="103"/>
      <c r="C680" s="78" t="s">
        <v>59</v>
      </c>
      <c r="D680" s="79" t="s">
        <v>318</v>
      </c>
      <c r="E680" s="135" t="s">
        <v>367</v>
      </c>
      <c r="F680" s="153"/>
      <c r="G680" s="153"/>
      <c r="H680" s="142">
        <f t="shared" ref="H680:I680" si="284">H681</f>
        <v>406.3</v>
      </c>
      <c r="I680" s="142">
        <f t="shared" si="284"/>
        <v>291.39999999999998</v>
      </c>
      <c r="J680" s="143">
        <f t="shared" si="260"/>
        <v>71.720403642628597</v>
      </c>
    </row>
    <row r="681" spans="1:10" ht="25.5" x14ac:dyDescent="0.2">
      <c r="A681" s="145" t="s">
        <v>619</v>
      </c>
      <c r="B681" s="103"/>
      <c r="C681" s="78" t="s">
        <v>59</v>
      </c>
      <c r="D681" s="79" t="s">
        <v>318</v>
      </c>
      <c r="E681" s="135" t="s">
        <v>368</v>
      </c>
      <c r="F681" s="153"/>
      <c r="G681" s="153"/>
      <c r="H681" s="142">
        <f>H682</f>
        <v>406.3</v>
      </c>
      <c r="I681" s="142">
        <f>I682</f>
        <v>291.39999999999998</v>
      </c>
      <c r="J681" s="143">
        <f t="shared" si="260"/>
        <v>71.720403642628597</v>
      </c>
    </row>
    <row r="682" spans="1:10" ht="25.5" x14ac:dyDescent="0.2">
      <c r="A682" s="152" t="s">
        <v>811</v>
      </c>
      <c r="B682" s="103"/>
      <c r="C682" s="82" t="s">
        <v>59</v>
      </c>
      <c r="D682" s="95" t="s">
        <v>318</v>
      </c>
      <c r="E682" s="201" t="s">
        <v>824</v>
      </c>
      <c r="F682" s="151"/>
      <c r="G682" s="151"/>
      <c r="H682" s="142">
        <f>H683</f>
        <v>406.3</v>
      </c>
      <c r="I682" s="142">
        <f>I683</f>
        <v>291.39999999999998</v>
      </c>
      <c r="J682" s="143">
        <f t="shared" ref="J682:J741" si="285">I682/H682*100</f>
        <v>71.720403642628597</v>
      </c>
    </row>
    <row r="683" spans="1:10" ht="25.5" x14ac:dyDescent="0.2">
      <c r="A683" s="149" t="s">
        <v>825</v>
      </c>
      <c r="B683" s="103"/>
      <c r="C683" s="82" t="s">
        <v>59</v>
      </c>
      <c r="D683" s="95" t="s">
        <v>318</v>
      </c>
      <c r="E683" s="201" t="s">
        <v>824</v>
      </c>
      <c r="F683" s="151"/>
      <c r="G683" s="151"/>
      <c r="H683" s="148">
        <f>H684</f>
        <v>406.3</v>
      </c>
      <c r="I683" s="148">
        <f t="shared" ref="I683:I684" si="286">I684</f>
        <v>291.39999999999998</v>
      </c>
      <c r="J683" s="143">
        <f t="shared" si="285"/>
        <v>71.720403642628597</v>
      </c>
    </row>
    <row r="684" spans="1:10" x14ac:dyDescent="0.2">
      <c r="A684" s="149" t="s">
        <v>95</v>
      </c>
      <c r="B684" s="103"/>
      <c r="C684" s="82" t="s">
        <v>59</v>
      </c>
      <c r="D684" s="95" t="s">
        <v>318</v>
      </c>
      <c r="E684" s="201" t="s">
        <v>824</v>
      </c>
      <c r="F684" s="151">
        <v>400</v>
      </c>
      <c r="G684" s="151"/>
      <c r="H684" s="148">
        <f>H685</f>
        <v>406.3</v>
      </c>
      <c r="I684" s="148">
        <f t="shared" si="286"/>
        <v>291.39999999999998</v>
      </c>
      <c r="J684" s="143">
        <f t="shared" si="285"/>
        <v>71.720403642628597</v>
      </c>
    </row>
    <row r="685" spans="1:10" x14ac:dyDescent="0.2">
      <c r="A685" s="149" t="s">
        <v>97</v>
      </c>
      <c r="B685" s="103"/>
      <c r="C685" s="82" t="s">
        <v>59</v>
      </c>
      <c r="D685" s="95" t="s">
        <v>318</v>
      </c>
      <c r="E685" s="201" t="s">
        <v>824</v>
      </c>
      <c r="F685" s="151">
        <v>410</v>
      </c>
      <c r="G685" s="151">
        <v>900100</v>
      </c>
      <c r="H685" s="148">
        <v>406.3</v>
      </c>
      <c r="I685" s="148">
        <v>291.39999999999998</v>
      </c>
      <c r="J685" s="143">
        <f t="shared" si="285"/>
        <v>71.720403642628597</v>
      </c>
    </row>
    <row r="686" spans="1:10" x14ac:dyDescent="0.2">
      <c r="A686" s="114" t="s">
        <v>123</v>
      </c>
      <c r="B686" s="103"/>
      <c r="C686" s="78" t="s">
        <v>59</v>
      </c>
      <c r="D686" s="79" t="s">
        <v>319</v>
      </c>
      <c r="E686" s="147"/>
      <c r="F686" s="151"/>
      <c r="G686" s="151"/>
      <c r="H686" s="142">
        <f>H687</f>
        <v>45369.4</v>
      </c>
      <c r="I686" s="142">
        <f t="shared" ref="I686" si="287">I687</f>
        <v>29907.699999999997</v>
      </c>
      <c r="J686" s="143">
        <f t="shared" si="285"/>
        <v>65.920422134742793</v>
      </c>
    </row>
    <row r="687" spans="1:10" x14ac:dyDescent="0.2">
      <c r="A687" s="156" t="s">
        <v>245</v>
      </c>
      <c r="B687" s="103"/>
      <c r="C687" s="78" t="s">
        <v>59</v>
      </c>
      <c r="D687" s="79" t="s">
        <v>319</v>
      </c>
      <c r="E687" s="135" t="s">
        <v>168</v>
      </c>
      <c r="F687" s="151"/>
      <c r="G687" s="151"/>
      <c r="H687" s="142">
        <f>H688+H692</f>
        <v>45369.4</v>
      </c>
      <c r="I687" s="142">
        <f>I688+I692</f>
        <v>29907.699999999997</v>
      </c>
      <c r="J687" s="143">
        <f t="shared" si="285"/>
        <v>65.920422134742793</v>
      </c>
    </row>
    <row r="688" spans="1:10" x14ac:dyDescent="0.2">
      <c r="A688" s="156" t="s">
        <v>246</v>
      </c>
      <c r="B688" s="103"/>
      <c r="C688" s="78" t="s">
        <v>59</v>
      </c>
      <c r="D688" s="79" t="s">
        <v>319</v>
      </c>
      <c r="E688" s="135" t="s">
        <v>247</v>
      </c>
      <c r="F688" s="151"/>
      <c r="G688" s="151"/>
      <c r="H688" s="142">
        <f>H689</f>
        <v>250</v>
      </c>
      <c r="I688" s="142">
        <f t="shared" ref="I688:I690" si="288">I689</f>
        <v>139.6</v>
      </c>
      <c r="J688" s="143">
        <f t="shared" si="285"/>
        <v>55.84</v>
      </c>
    </row>
    <row r="689" spans="1:10" ht="25.5" x14ac:dyDescent="0.2">
      <c r="A689" s="174" t="s">
        <v>422</v>
      </c>
      <c r="B689" s="103"/>
      <c r="C689" s="82" t="s">
        <v>59</v>
      </c>
      <c r="D689" s="95" t="s">
        <v>319</v>
      </c>
      <c r="E689" s="147" t="s">
        <v>251</v>
      </c>
      <c r="F689" s="202"/>
      <c r="G689" s="202"/>
      <c r="H689" s="148">
        <f>H690</f>
        <v>250</v>
      </c>
      <c r="I689" s="148">
        <f t="shared" si="288"/>
        <v>139.6</v>
      </c>
      <c r="J689" s="143">
        <f t="shared" si="285"/>
        <v>55.84</v>
      </c>
    </row>
    <row r="690" spans="1:10" ht="25.5" x14ac:dyDescent="0.2">
      <c r="A690" s="149" t="s">
        <v>79</v>
      </c>
      <c r="B690" s="103"/>
      <c r="C690" s="82" t="s">
        <v>59</v>
      </c>
      <c r="D690" s="95" t="s">
        <v>319</v>
      </c>
      <c r="E690" s="147" t="s">
        <v>251</v>
      </c>
      <c r="F690" s="151" t="s">
        <v>80</v>
      </c>
      <c r="G690" s="151"/>
      <c r="H690" s="148">
        <f>H691</f>
        <v>250</v>
      </c>
      <c r="I690" s="148">
        <f t="shared" si="288"/>
        <v>139.6</v>
      </c>
      <c r="J690" s="143">
        <f t="shared" si="285"/>
        <v>55.84</v>
      </c>
    </row>
    <row r="691" spans="1:10" x14ac:dyDescent="0.2">
      <c r="A691" s="149" t="s">
        <v>81</v>
      </c>
      <c r="B691" s="103"/>
      <c r="C691" s="82" t="s">
        <v>59</v>
      </c>
      <c r="D691" s="95" t="s">
        <v>319</v>
      </c>
      <c r="E691" s="147" t="s">
        <v>251</v>
      </c>
      <c r="F691" s="151" t="s">
        <v>82</v>
      </c>
      <c r="G691" s="151">
        <v>900100</v>
      </c>
      <c r="H691" s="148">
        <v>250</v>
      </c>
      <c r="I691" s="148">
        <v>139.6</v>
      </c>
      <c r="J691" s="143">
        <f t="shared" si="285"/>
        <v>55.84</v>
      </c>
    </row>
    <row r="692" spans="1:10" x14ac:dyDescent="0.2">
      <c r="A692" s="156" t="s">
        <v>252</v>
      </c>
      <c r="B692" s="103"/>
      <c r="C692" s="78" t="s">
        <v>59</v>
      </c>
      <c r="D692" s="79" t="s">
        <v>319</v>
      </c>
      <c r="E692" s="135" t="s">
        <v>506</v>
      </c>
      <c r="F692" s="91"/>
      <c r="G692" s="91"/>
      <c r="H692" s="142">
        <f>H693+H697</f>
        <v>45119.4</v>
      </c>
      <c r="I692" s="142">
        <f t="shared" ref="I692" si="289">I693+I697</f>
        <v>29768.1</v>
      </c>
      <c r="J692" s="143">
        <f t="shared" si="285"/>
        <v>65.976276280269673</v>
      </c>
    </row>
    <row r="693" spans="1:10" x14ac:dyDescent="0.2">
      <c r="A693" s="156" t="s">
        <v>509</v>
      </c>
      <c r="B693" s="103"/>
      <c r="C693" s="78" t="s">
        <v>59</v>
      </c>
      <c r="D693" s="79" t="s">
        <v>319</v>
      </c>
      <c r="E693" s="135" t="s">
        <v>507</v>
      </c>
      <c r="F693" s="90"/>
      <c r="G693" s="90"/>
      <c r="H693" s="142">
        <f>H694</f>
        <v>45000</v>
      </c>
      <c r="I693" s="142">
        <f t="shared" ref="I693" si="290">I694</f>
        <v>29768.1</v>
      </c>
      <c r="J693" s="143">
        <f t="shared" si="285"/>
        <v>66.151333333333326</v>
      </c>
    </row>
    <row r="694" spans="1:10" ht="25.5" x14ac:dyDescent="0.2">
      <c r="A694" s="174" t="s">
        <v>510</v>
      </c>
      <c r="B694" s="103"/>
      <c r="C694" s="82" t="s">
        <v>59</v>
      </c>
      <c r="D694" s="95" t="s">
        <v>319</v>
      </c>
      <c r="E694" s="147" t="s">
        <v>508</v>
      </c>
      <c r="F694" s="87"/>
      <c r="G694" s="87"/>
      <c r="H694" s="148">
        <f t="shared" ref="H694:I695" si="291">H695</f>
        <v>45000</v>
      </c>
      <c r="I694" s="148">
        <f t="shared" si="291"/>
        <v>29768.1</v>
      </c>
      <c r="J694" s="143">
        <f t="shared" si="285"/>
        <v>66.151333333333326</v>
      </c>
    </row>
    <row r="695" spans="1:10" ht="25.5" x14ac:dyDescent="0.2">
      <c r="A695" s="149" t="s">
        <v>79</v>
      </c>
      <c r="B695" s="103"/>
      <c r="C695" s="82" t="s">
        <v>59</v>
      </c>
      <c r="D695" s="95" t="s">
        <v>319</v>
      </c>
      <c r="E695" s="147" t="s">
        <v>508</v>
      </c>
      <c r="F695" s="151" t="s">
        <v>80</v>
      </c>
      <c r="G695" s="151"/>
      <c r="H695" s="148">
        <f t="shared" si="291"/>
        <v>45000</v>
      </c>
      <c r="I695" s="148">
        <f t="shared" si="291"/>
        <v>29768.1</v>
      </c>
      <c r="J695" s="143">
        <f t="shared" si="285"/>
        <v>66.151333333333326</v>
      </c>
    </row>
    <row r="696" spans="1:10" x14ac:dyDescent="0.2">
      <c r="A696" s="149" t="s">
        <v>81</v>
      </c>
      <c r="B696" s="103"/>
      <c r="C696" s="82" t="s">
        <v>59</v>
      </c>
      <c r="D696" s="95" t="s">
        <v>319</v>
      </c>
      <c r="E696" s="147" t="s">
        <v>508</v>
      </c>
      <c r="F696" s="151" t="s">
        <v>82</v>
      </c>
      <c r="G696" s="151">
        <v>900100</v>
      </c>
      <c r="H696" s="148">
        <v>45000</v>
      </c>
      <c r="I696" s="148">
        <v>29768.1</v>
      </c>
      <c r="J696" s="143">
        <f t="shared" si="285"/>
        <v>66.151333333333326</v>
      </c>
    </row>
    <row r="697" spans="1:10" ht="25.5" x14ac:dyDescent="0.2">
      <c r="A697" s="152" t="s">
        <v>885</v>
      </c>
      <c r="B697" s="103"/>
      <c r="C697" s="82" t="s">
        <v>59</v>
      </c>
      <c r="D697" s="79" t="s">
        <v>319</v>
      </c>
      <c r="E697" s="135" t="s">
        <v>883</v>
      </c>
      <c r="F697" s="153"/>
      <c r="G697" s="153"/>
      <c r="H697" s="142">
        <f>H698</f>
        <v>119.4</v>
      </c>
      <c r="I697" s="142">
        <f t="shared" ref="I697:I699" si="292">I698</f>
        <v>0</v>
      </c>
      <c r="J697" s="143">
        <f t="shared" si="285"/>
        <v>0</v>
      </c>
    </row>
    <row r="698" spans="1:10" ht="25.5" x14ac:dyDescent="0.2">
      <c r="A698" s="149" t="s">
        <v>881</v>
      </c>
      <c r="B698" s="103"/>
      <c r="C698" s="82" t="s">
        <v>59</v>
      </c>
      <c r="D698" s="95" t="s">
        <v>319</v>
      </c>
      <c r="E698" s="147" t="s">
        <v>884</v>
      </c>
      <c r="F698" s="151"/>
      <c r="G698" s="151"/>
      <c r="H698" s="148">
        <f>H699</f>
        <v>119.4</v>
      </c>
      <c r="I698" s="148">
        <f t="shared" si="292"/>
        <v>0</v>
      </c>
      <c r="J698" s="143">
        <f t="shared" si="285"/>
        <v>0</v>
      </c>
    </row>
    <row r="699" spans="1:10" ht="25.5" x14ac:dyDescent="0.2">
      <c r="A699" s="149" t="s">
        <v>79</v>
      </c>
      <c r="B699" s="103"/>
      <c r="C699" s="82" t="s">
        <v>59</v>
      </c>
      <c r="D699" s="95" t="s">
        <v>319</v>
      </c>
      <c r="E699" s="147" t="s">
        <v>884</v>
      </c>
      <c r="F699" s="151" t="s">
        <v>80</v>
      </c>
      <c r="G699" s="151"/>
      <c r="H699" s="148">
        <f>H700</f>
        <v>119.4</v>
      </c>
      <c r="I699" s="148">
        <f t="shared" si="292"/>
        <v>0</v>
      </c>
      <c r="J699" s="143">
        <f t="shared" si="285"/>
        <v>0</v>
      </c>
    </row>
    <row r="700" spans="1:10" x14ac:dyDescent="0.2">
      <c r="A700" s="149" t="s">
        <v>81</v>
      </c>
      <c r="B700" s="103"/>
      <c r="C700" s="82" t="s">
        <v>59</v>
      </c>
      <c r="D700" s="95" t="s">
        <v>319</v>
      </c>
      <c r="E700" s="147" t="s">
        <v>884</v>
      </c>
      <c r="F700" s="151" t="s">
        <v>82</v>
      </c>
      <c r="G700" s="151">
        <v>900304</v>
      </c>
      <c r="H700" s="148">
        <v>119.4</v>
      </c>
      <c r="I700" s="148">
        <v>0</v>
      </c>
      <c r="J700" s="143">
        <f t="shared" si="285"/>
        <v>0</v>
      </c>
    </row>
    <row r="701" spans="1:10" x14ac:dyDescent="0.2">
      <c r="A701" s="152" t="s">
        <v>457</v>
      </c>
      <c r="B701" s="103"/>
      <c r="C701" s="78" t="s">
        <v>59</v>
      </c>
      <c r="D701" s="79" t="s">
        <v>459</v>
      </c>
      <c r="E701" s="147"/>
      <c r="F701" s="151"/>
      <c r="G701" s="151"/>
      <c r="H701" s="142">
        <f>H702</f>
        <v>11000</v>
      </c>
      <c r="I701" s="142">
        <f t="shared" ref="I701:I702" si="293">I702</f>
        <v>4696.3999999999996</v>
      </c>
      <c r="J701" s="143">
        <f t="shared" si="285"/>
        <v>42.694545454545448</v>
      </c>
    </row>
    <row r="702" spans="1:10" x14ac:dyDescent="0.2">
      <c r="A702" s="152" t="s">
        <v>458</v>
      </c>
      <c r="B702" s="103"/>
      <c r="C702" s="78" t="s">
        <v>59</v>
      </c>
      <c r="D702" s="79" t="s">
        <v>460</v>
      </c>
      <c r="E702" s="147"/>
      <c r="F702" s="151"/>
      <c r="G702" s="151"/>
      <c r="H702" s="142">
        <f>H703</f>
        <v>11000</v>
      </c>
      <c r="I702" s="142">
        <f t="shared" si="293"/>
        <v>4696.3999999999996</v>
      </c>
      <c r="J702" s="143">
        <f t="shared" si="285"/>
        <v>42.694545454545448</v>
      </c>
    </row>
    <row r="703" spans="1:10" ht="25.5" x14ac:dyDescent="0.2">
      <c r="A703" s="156" t="s">
        <v>522</v>
      </c>
      <c r="B703" s="141"/>
      <c r="C703" s="138" t="s">
        <v>59</v>
      </c>
      <c r="D703" s="79" t="s">
        <v>460</v>
      </c>
      <c r="E703" s="135" t="s">
        <v>159</v>
      </c>
      <c r="F703" s="90"/>
      <c r="G703" s="90"/>
      <c r="H703" s="142">
        <f>H704</f>
        <v>11000</v>
      </c>
      <c r="I703" s="142">
        <f t="shared" ref="I703:I704" si="294">I704</f>
        <v>4696.3999999999996</v>
      </c>
      <c r="J703" s="143">
        <f t="shared" si="285"/>
        <v>42.694545454545448</v>
      </c>
    </row>
    <row r="704" spans="1:10" ht="38.25" x14ac:dyDescent="0.2">
      <c r="A704" s="156" t="s">
        <v>647</v>
      </c>
      <c r="B704" s="97"/>
      <c r="C704" s="78" t="s">
        <v>59</v>
      </c>
      <c r="D704" s="79" t="s">
        <v>460</v>
      </c>
      <c r="E704" s="135" t="s">
        <v>160</v>
      </c>
      <c r="F704" s="90"/>
      <c r="G704" s="90"/>
      <c r="H704" s="142">
        <f>H705</f>
        <v>11000</v>
      </c>
      <c r="I704" s="142">
        <f t="shared" si="294"/>
        <v>4696.3999999999996</v>
      </c>
      <c r="J704" s="143">
        <f t="shared" si="285"/>
        <v>42.694545454545448</v>
      </c>
    </row>
    <row r="705" spans="1:10" ht="25.5" x14ac:dyDescent="0.2">
      <c r="A705" s="176" t="s">
        <v>648</v>
      </c>
      <c r="B705" s="98"/>
      <c r="C705" s="71" t="s">
        <v>59</v>
      </c>
      <c r="D705" s="79" t="s">
        <v>460</v>
      </c>
      <c r="E705" s="135" t="s">
        <v>161</v>
      </c>
      <c r="F705" s="195"/>
      <c r="G705" s="195"/>
      <c r="H705" s="142">
        <f>H706+H712+H715+H711</f>
        <v>11000</v>
      </c>
      <c r="I705" s="142">
        <f t="shared" ref="I705" si="295">I706+I712+I715+I711</f>
        <v>4696.3999999999996</v>
      </c>
      <c r="J705" s="143">
        <f t="shared" si="285"/>
        <v>42.694545454545448</v>
      </c>
    </row>
    <row r="706" spans="1:10" ht="89.25" x14ac:dyDescent="0.2">
      <c r="A706" s="174" t="s">
        <v>770</v>
      </c>
      <c r="B706" s="99"/>
      <c r="C706" s="80" t="s">
        <v>59</v>
      </c>
      <c r="D706" s="95" t="s">
        <v>460</v>
      </c>
      <c r="E706" s="163" t="s">
        <v>768</v>
      </c>
      <c r="F706" s="94"/>
      <c r="G706" s="94"/>
      <c r="H706" s="148">
        <f>H707</f>
        <v>1468.8</v>
      </c>
      <c r="I706" s="148">
        <f t="shared" ref="I706:I707" si="296">I707</f>
        <v>1460.8</v>
      </c>
      <c r="J706" s="143">
        <f t="shared" si="285"/>
        <v>99.455337690631808</v>
      </c>
    </row>
    <row r="707" spans="1:10" x14ac:dyDescent="0.2">
      <c r="A707" s="149" t="s">
        <v>68</v>
      </c>
      <c r="B707" s="100"/>
      <c r="C707" s="88" t="s">
        <v>59</v>
      </c>
      <c r="D707" s="95" t="s">
        <v>460</v>
      </c>
      <c r="E707" s="163" t="s">
        <v>768</v>
      </c>
      <c r="F707" s="151" t="s">
        <v>69</v>
      </c>
      <c r="G707" s="151"/>
      <c r="H707" s="148">
        <f>H708</f>
        <v>1468.8</v>
      </c>
      <c r="I707" s="148">
        <f t="shared" si="296"/>
        <v>1460.8</v>
      </c>
      <c r="J707" s="143">
        <f t="shared" si="285"/>
        <v>99.455337690631808</v>
      </c>
    </row>
    <row r="708" spans="1:10" ht="25.5" x14ac:dyDescent="0.2">
      <c r="A708" s="149" t="s">
        <v>70</v>
      </c>
      <c r="B708" s="101"/>
      <c r="C708" s="75" t="s">
        <v>59</v>
      </c>
      <c r="D708" s="95" t="s">
        <v>460</v>
      </c>
      <c r="E708" s="163" t="s">
        <v>768</v>
      </c>
      <c r="F708" s="151" t="s">
        <v>71</v>
      </c>
      <c r="G708" s="151">
        <v>900100</v>
      </c>
      <c r="H708" s="148">
        <v>1468.8</v>
      </c>
      <c r="I708" s="148">
        <v>1460.8</v>
      </c>
      <c r="J708" s="143">
        <f t="shared" si="285"/>
        <v>99.455337690631808</v>
      </c>
    </row>
    <row r="709" spans="1:10" ht="89.25" x14ac:dyDescent="0.2">
      <c r="A709" s="149" t="s">
        <v>864</v>
      </c>
      <c r="B709" s="101"/>
      <c r="C709" s="75" t="s">
        <v>59</v>
      </c>
      <c r="D709" s="95" t="s">
        <v>460</v>
      </c>
      <c r="E709" s="163" t="s">
        <v>865</v>
      </c>
      <c r="F709" s="94"/>
      <c r="G709" s="94"/>
      <c r="H709" s="148">
        <f>H710</f>
        <v>135</v>
      </c>
      <c r="I709" s="148">
        <f t="shared" ref="I709:I710" si="297">I710</f>
        <v>134.4</v>
      </c>
      <c r="J709" s="143">
        <f t="shared" si="285"/>
        <v>99.555555555555557</v>
      </c>
    </row>
    <row r="710" spans="1:10" x14ac:dyDescent="0.2">
      <c r="A710" s="149" t="s">
        <v>68</v>
      </c>
      <c r="B710" s="101"/>
      <c r="C710" s="75" t="s">
        <v>59</v>
      </c>
      <c r="D710" s="95" t="s">
        <v>460</v>
      </c>
      <c r="E710" s="163" t="s">
        <v>865</v>
      </c>
      <c r="F710" s="151" t="s">
        <v>69</v>
      </c>
      <c r="G710" s="151"/>
      <c r="H710" s="148">
        <f>H711</f>
        <v>135</v>
      </c>
      <c r="I710" s="148">
        <f t="shared" si="297"/>
        <v>134.4</v>
      </c>
      <c r="J710" s="143">
        <f t="shared" si="285"/>
        <v>99.555555555555557</v>
      </c>
    </row>
    <row r="711" spans="1:10" ht="25.5" x14ac:dyDescent="0.2">
      <c r="A711" s="149" t="s">
        <v>70</v>
      </c>
      <c r="B711" s="101"/>
      <c r="C711" s="75" t="s">
        <v>59</v>
      </c>
      <c r="D711" s="95" t="s">
        <v>460</v>
      </c>
      <c r="E711" s="163" t="s">
        <v>865</v>
      </c>
      <c r="F711" s="151" t="s">
        <v>71</v>
      </c>
      <c r="G711" s="151">
        <v>900100</v>
      </c>
      <c r="H711" s="148">
        <v>135</v>
      </c>
      <c r="I711" s="148">
        <v>134.4</v>
      </c>
      <c r="J711" s="143">
        <f t="shared" si="285"/>
        <v>99.555555555555557</v>
      </c>
    </row>
    <row r="712" spans="1:10" ht="89.25" x14ac:dyDescent="0.2">
      <c r="A712" s="174" t="s">
        <v>771</v>
      </c>
      <c r="B712" s="141"/>
      <c r="C712" s="150" t="s">
        <v>59</v>
      </c>
      <c r="D712" s="95" t="s">
        <v>460</v>
      </c>
      <c r="E712" s="163" t="s">
        <v>769</v>
      </c>
      <c r="F712" s="94"/>
      <c r="G712" s="94"/>
      <c r="H712" s="148">
        <f>H713</f>
        <v>6216.2</v>
      </c>
      <c r="I712" s="148">
        <f t="shared" ref="I712:I713" si="298">I713</f>
        <v>1771.2</v>
      </c>
      <c r="J712" s="143">
        <f t="shared" si="285"/>
        <v>28.49329172163058</v>
      </c>
    </row>
    <row r="713" spans="1:10" x14ac:dyDescent="0.2">
      <c r="A713" s="149" t="s">
        <v>68</v>
      </c>
      <c r="B713" s="141"/>
      <c r="C713" s="150" t="s">
        <v>59</v>
      </c>
      <c r="D713" s="95" t="s">
        <v>460</v>
      </c>
      <c r="E713" s="163" t="s">
        <v>769</v>
      </c>
      <c r="F713" s="151" t="s">
        <v>69</v>
      </c>
      <c r="G713" s="151"/>
      <c r="H713" s="148">
        <f>H714</f>
        <v>6216.2</v>
      </c>
      <c r="I713" s="148">
        <f t="shared" si="298"/>
        <v>1771.2</v>
      </c>
      <c r="J713" s="143">
        <f t="shared" si="285"/>
        <v>28.49329172163058</v>
      </c>
    </row>
    <row r="714" spans="1:10" ht="25.5" x14ac:dyDescent="0.2">
      <c r="A714" s="149" t="s">
        <v>70</v>
      </c>
      <c r="B714" s="98"/>
      <c r="C714" s="85" t="s">
        <v>59</v>
      </c>
      <c r="D714" s="95" t="s">
        <v>460</v>
      </c>
      <c r="E714" s="163" t="s">
        <v>769</v>
      </c>
      <c r="F714" s="151" t="s">
        <v>71</v>
      </c>
      <c r="G714" s="151">
        <v>900100</v>
      </c>
      <c r="H714" s="148">
        <v>6216.2</v>
      </c>
      <c r="I714" s="148">
        <v>1771.2</v>
      </c>
      <c r="J714" s="143">
        <f t="shared" si="285"/>
        <v>28.49329172163058</v>
      </c>
    </row>
    <row r="715" spans="1:10" ht="129.75" customHeight="1" x14ac:dyDescent="0.2">
      <c r="A715" s="149" t="s">
        <v>831</v>
      </c>
      <c r="B715" s="98"/>
      <c r="C715" s="85" t="s">
        <v>59</v>
      </c>
      <c r="D715" s="95" t="s">
        <v>460</v>
      </c>
      <c r="E715" s="163" t="s">
        <v>830</v>
      </c>
      <c r="F715" s="151"/>
      <c r="G715" s="151"/>
      <c r="H715" s="148">
        <f>H716</f>
        <v>3180</v>
      </c>
      <c r="I715" s="148">
        <f t="shared" ref="I715:I716" si="299">I716</f>
        <v>1330</v>
      </c>
      <c r="J715" s="143">
        <f t="shared" si="285"/>
        <v>41.823899371069182</v>
      </c>
    </row>
    <row r="716" spans="1:10" x14ac:dyDescent="0.2">
      <c r="A716" s="149" t="s">
        <v>68</v>
      </c>
      <c r="B716" s="98"/>
      <c r="C716" s="85" t="s">
        <v>59</v>
      </c>
      <c r="D716" s="95" t="s">
        <v>460</v>
      </c>
      <c r="E716" s="163" t="s">
        <v>830</v>
      </c>
      <c r="F716" s="151" t="s">
        <v>69</v>
      </c>
      <c r="G716" s="151"/>
      <c r="H716" s="148">
        <f>H717</f>
        <v>3180</v>
      </c>
      <c r="I716" s="148">
        <f t="shared" si="299"/>
        <v>1330</v>
      </c>
      <c r="J716" s="143">
        <f t="shared" si="285"/>
        <v>41.823899371069182</v>
      </c>
    </row>
    <row r="717" spans="1:10" ht="25.5" x14ac:dyDescent="0.2">
      <c r="A717" s="149" t="s">
        <v>70</v>
      </c>
      <c r="B717" s="98"/>
      <c r="C717" s="85" t="s">
        <v>59</v>
      </c>
      <c r="D717" s="95" t="s">
        <v>460</v>
      </c>
      <c r="E717" s="163" t="s">
        <v>830</v>
      </c>
      <c r="F717" s="151" t="s">
        <v>71</v>
      </c>
      <c r="G717" s="151">
        <v>900100</v>
      </c>
      <c r="H717" s="148">
        <v>3180</v>
      </c>
      <c r="I717" s="148">
        <v>1330</v>
      </c>
      <c r="J717" s="143">
        <f t="shared" si="285"/>
        <v>41.823899371069182</v>
      </c>
    </row>
    <row r="718" spans="1:10" x14ac:dyDescent="0.2">
      <c r="A718" s="140" t="s">
        <v>124</v>
      </c>
      <c r="B718" s="141"/>
      <c r="C718" s="138">
        <v>902</v>
      </c>
      <c r="D718" s="162"/>
      <c r="E718" s="84"/>
      <c r="F718" s="138"/>
      <c r="G718" s="138"/>
      <c r="H718" s="142">
        <f>H719+H750+H766+H778</f>
        <v>149719.70000000001</v>
      </c>
      <c r="I718" s="142">
        <f>I719+I750+I766+I778</f>
        <v>121209.59999999999</v>
      </c>
      <c r="J718" s="143">
        <f t="shared" si="285"/>
        <v>80.957682923489685</v>
      </c>
    </row>
    <row r="719" spans="1:10" x14ac:dyDescent="0.2">
      <c r="A719" s="109" t="s">
        <v>60</v>
      </c>
      <c r="B719" s="141"/>
      <c r="C719" s="138">
        <v>902</v>
      </c>
      <c r="D719" s="162" t="s">
        <v>369</v>
      </c>
      <c r="E719" s="84"/>
      <c r="F719" s="138"/>
      <c r="G719" s="138"/>
      <c r="H719" s="142">
        <f>H720</f>
        <v>72777.100000000006</v>
      </c>
      <c r="I719" s="142">
        <f t="shared" ref="I719" si="300">I720</f>
        <v>57992</v>
      </c>
      <c r="J719" s="143">
        <f t="shared" si="285"/>
        <v>79.6844062211877</v>
      </c>
    </row>
    <row r="720" spans="1:10" x14ac:dyDescent="0.2">
      <c r="A720" s="114" t="s">
        <v>76</v>
      </c>
      <c r="B720" s="141"/>
      <c r="C720" s="138">
        <v>902</v>
      </c>
      <c r="D720" s="162" t="s">
        <v>279</v>
      </c>
      <c r="E720" s="75"/>
      <c r="F720" s="150"/>
      <c r="G720" s="150"/>
      <c r="H720" s="142">
        <f>H721+H746</f>
        <v>72777.100000000006</v>
      </c>
      <c r="I720" s="142">
        <f>I721+I746</f>
        <v>57992</v>
      </c>
      <c r="J720" s="143">
        <f t="shared" si="285"/>
        <v>79.6844062211877</v>
      </c>
    </row>
    <row r="721" spans="1:10" x14ac:dyDescent="0.2">
      <c r="A721" s="144" t="s">
        <v>742</v>
      </c>
      <c r="B721" s="141"/>
      <c r="C721" s="138">
        <v>902</v>
      </c>
      <c r="D721" s="162" t="s">
        <v>279</v>
      </c>
      <c r="E721" s="135" t="s">
        <v>178</v>
      </c>
      <c r="F721" s="93"/>
      <c r="G721" s="93"/>
      <c r="H721" s="142">
        <f>H722+H741</f>
        <v>71377.100000000006</v>
      </c>
      <c r="I721" s="142">
        <f>I722+I741</f>
        <v>56999.4</v>
      </c>
      <c r="J721" s="143">
        <f t="shared" si="285"/>
        <v>79.856704741436673</v>
      </c>
    </row>
    <row r="722" spans="1:10" x14ac:dyDescent="0.2">
      <c r="A722" s="144" t="s">
        <v>328</v>
      </c>
      <c r="B722" s="141"/>
      <c r="C722" s="138">
        <v>902</v>
      </c>
      <c r="D722" s="162" t="s">
        <v>279</v>
      </c>
      <c r="E722" s="135" t="s">
        <v>330</v>
      </c>
      <c r="F722" s="91"/>
      <c r="G722" s="91"/>
      <c r="H722" s="142">
        <f>H727+H733+H723</f>
        <v>36277.1</v>
      </c>
      <c r="I722" s="142">
        <f>I727+I733+I723</f>
        <v>21899.4</v>
      </c>
      <c r="J722" s="143">
        <f t="shared" si="285"/>
        <v>60.36700838821185</v>
      </c>
    </row>
    <row r="723" spans="1:10" ht="25.5" x14ac:dyDescent="0.2">
      <c r="A723" s="171" t="s">
        <v>747</v>
      </c>
      <c r="B723" s="141"/>
      <c r="C723" s="138">
        <v>902</v>
      </c>
      <c r="D723" s="162" t="s">
        <v>279</v>
      </c>
      <c r="E723" s="135" t="s">
        <v>342</v>
      </c>
      <c r="F723" s="90"/>
      <c r="G723" s="90"/>
      <c r="H723" s="142">
        <f>H724</f>
        <v>6330</v>
      </c>
      <c r="I723" s="142">
        <f t="shared" ref="I723" si="301">I724</f>
        <v>2517.9</v>
      </c>
      <c r="J723" s="143">
        <f t="shared" si="285"/>
        <v>39.777251184834121</v>
      </c>
    </row>
    <row r="724" spans="1:10" ht="25.5" x14ac:dyDescent="0.2">
      <c r="A724" s="175" t="s">
        <v>788</v>
      </c>
      <c r="B724" s="141"/>
      <c r="C724" s="150">
        <v>902</v>
      </c>
      <c r="D724" s="163" t="s">
        <v>279</v>
      </c>
      <c r="E724" s="147" t="s">
        <v>787</v>
      </c>
      <c r="F724" s="87"/>
      <c r="G724" s="87"/>
      <c r="H724" s="148">
        <f t="shared" ref="H724:I725" si="302">H725</f>
        <v>6330</v>
      </c>
      <c r="I724" s="148">
        <f t="shared" si="302"/>
        <v>2517.9</v>
      </c>
      <c r="J724" s="143">
        <f t="shared" si="285"/>
        <v>39.777251184834121</v>
      </c>
    </row>
    <row r="725" spans="1:10" x14ac:dyDescent="0.2">
      <c r="A725" s="149" t="s">
        <v>68</v>
      </c>
      <c r="B725" s="141"/>
      <c r="C725" s="150">
        <v>902</v>
      </c>
      <c r="D725" s="163" t="s">
        <v>279</v>
      </c>
      <c r="E725" s="147" t="s">
        <v>787</v>
      </c>
      <c r="F725" s="151" t="s">
        <v>69</v>
      </c>
      <c r="G725" s="151"/>
      <c r="H725" s="148">
        <f t="shared" si="302"/>
        <v>6330</v>
      </c>
      <c r="I725" s="148">
        <f t="shared" si="302"/>
        <v>2517.9</v>
      </c>
      <c r="J725" s="143">
        <f t="shared" si="285"/>
        <v>39.777251184834121</v>
      </c>
    </row>
    <row r="726" spans="1:10" ht="25.5" x14ac:dyDescent="0.2">
      <c r="A726" s="149" t="s">
        <v>70</v>
      </c>
      <c r="B726" s="141"/>
      <c r="C726" s="150">
        <v>902</v>
      </c>
      <c r="D726" s="163" t="s">
        <v>279</v>
      </c>
      <c r="E726" s="147" t="s">
        <v>787</v>
      </c>
      <c r="F726" s="151" t="s">
        <v>71</v>
      </c>
      <c r="G726" s="151">
        <v>900100</v>
      </c>
      <c r="H726" s="148">
        <v>6330</v>
      </c>
      <c r="I726" s="148">
        <v>2517.9</v>
      </c>
      <c r="J726" s="143">
        <f t="shared" si="285"/>
        <v>39.777251184834121</v>
      </c>
    </row>
    <row r="727" spans="1:10" ht="25.5" x14ac:dyDescent="0.2">
      <c r="A727" s="171" t="s">
        <v>343</v>
      </c>
      <c r="B727" s="141"/>
      <c r="C727" s="138">
        <v>902</v>
      </c>
      <c r="D727" s="162" t="s">
        <v>279</v>
      </c>
      <c r="E727" s="135" t="s">
        <v>344</v>
      </c>
      <c r="F727" s="153"/>
      <c r="G727" s="153"/>
      <c r="H727" s="142">
        <f>H728</f>
        <v>9022</v>
      </c>
      <c r="I727" s="142">
        <f t="shared" ref="I727" si="303">I728</f>
        <v>5121.3</v>
      </c>
      <c r="J727" s="143">
        <f t="shared" si="285"/>
        <v>56.764575482154733</v>
      </c>
    </row>
    <row r="728" spans="1:10" ht="25.5" x14ac:dyDescent="0.2">
      <c r="A728" s="175" t="s">
        <v>345</v>
      </c>
      <c r="B728" s="141"/>
      <c r="C728" s="150">
        <v>902</v>
      </c>
      <c r="D728" s="163" t="s">
        <v>279</v>
      </c>
      <c r="E728" s="147" t="s">
        <v>346</v>
      </c>
      <c r="F728" s="151"/>
      <c r="G728" s="151"/>
      <c r="H728" s="148">
        <f>H729+H731</f>
        <v>9022</v>
      </c>
      <c r="I728" s="148">
        <f t="shared" ref="I728" si="304">I729+I731</f>
        <v>5121.3</v>
      </c>
      <c r="J728" s="143">
        <f t="shared" si="285"/>
        <v>56.764575482154733</v>
      </c>
    </row>
    <row r="729" spans="1:10" ht="38.25" x14ac:dyDescent="0.2">
      <c r="A729" s="149" t="s">
        <v>63</v>
      </c>
      <c r="B729" s="141"/>
      <c r="C729" s="150">
        <v>902</v>
      </c>
      <c r="D729" s="163" t="s">
        <v>279</v>
      </c>
      <c r="E729" s="147" t="s">
        <v>346</v>
      </c>
      <c r="F729" s="151" t="s">
        <v>64</v>
      </c>
      <c r="G729" s="151"/>
      <c r="H729" s="148">
        <f>H730</f>
        <v>8120</v>
      </c>
      <c r="I729" s="148">
        <f t="shared" ref="I729" si="305">I730</f>
        <v>5015.3</v>
      </c>
      <c r="J729" s="143">
        <f t="shared" si="285"/>
        <v>61.76477832512316</v>
      </c>
    </row>
    <row r="730" spans="1:10" x14ac:dyDescent="0.2">
      <c r="A730" s="149" t="s">
        <v>65</v>
      </c>
      <c r="B730" s="141"/>
      <c r="C730" s="150">
        <v>902</v>
      </c>
      <c r="D730" s="163" t="s">
        <v>279</v>
      </c>
      <c r="E730" s="147" t="s">
        <v>346</v>
      </c>
      <c r="F730" s="151" t="s">
        <v>66</v>
      </c>
      <c r="G730" s="151">
        <v>900303</v>
      </c>
      <c r="H730" s="148">
        <v>8120</v>
      </c>
      <c r="I730" s="148">
        <v>5015.3</v>
      </c>
      <c r="J730" s="143">
        <f t="shared" si="285"/>
        <v>61.76477832512316</v>
      </c>
    </row>
    <row r="731" spans="1:10" x14ac:dyDescent="0.2">
      <c r="A731" s="149" t="s">
        <v>68</v>
      </c>
      <c r="B731" s="141"/>
      <c r="C731" s="150">
        <v>902</v>
      </c>
      <c r="D731" s="163" t="s">
        <v>279</v>
      </c>
      <c r="E731" s="147" t="s">
        <v>346</v>
      </c>
      <c r="F731" s="151" t="s">
        <v>69</v>
      </c>
      <c r="G731" s="151"/>
      <c r="H731" s="148">
        <f>H732</f>
        <v>902</v>
      </c>
      <c r="I731" s="148">
        <f t="shared" ref="I731" si="306">I732</f>
        <v>106</v>
      </c>
      <c r="J731" s="143">
        <f t="shared" si="285"/>
        <v>11.751662971175167</v>
      </c>
    </row>
    <row r="732" spans="1:10" ht="25.5" x14ac:dyDescent="0.2">
      <c r="A732" s="149" t="s">
        <v>70</v>
      </c>
      <c r="B732" s="141"/>
      <c r="C732" s="150">
        <v>902</v>
      </c>
      <c r="D732" s="163" t="s">
        <v>279</v>
      </c>
      <c r="E732" s="147" t="s">
        <v>346</v>
      </c>
      <c r="F732" s="151" t="s">
        <v>71</v>
      </c>
      <c r="G732" s="151">
        <v>900303</v>
      </c>
      <c r="H732" s="148">
        <v>902</v>
      </c>
      <c r="I732" s="148">
        <v>106</v>
      </c>
      <c r="J732" s="143">
        <f t="shared" si="285"/>
        <v>11.751662971175167</v>
      </c>
    </row>
    <row r="733" spans="1:10" ht="25.5" x14ac:dyDescent="0.2">
      <c r="A733" s="152" t="s">
        <v>347</v>
      </c>
      <c r="B733" s="134"/>
      <c r="C733" s="138">
        <v>902</v>
      </c>
      <c r="D733" s="162" t="s">
        <v>279</v>
      </c>
      <c r="E733" s="135" t="s">
        <v>748</v>
      </c>
      <c r="F733" s="153"/>
      <c r="G733" s="153"/>
      <c r="H733" s="142">
        <f>H734</f>
        <v>20925.099999999999</v>
      </c>
      <c r="I733" s="142">
        <f t="shared" ref="I733" si="307">I734</f>
        <v>14260.2</v>
      </c>
      <c r="J733" s="143">
        <f t="shared" si="285"/>
        <v>68.148778261513684</v>
      </c>
    </row>
    <row r="734" spans="1:10" x14ac:dyDescent="0.2">
      <c r="A734" s="149" t="s">
        <v>62</v>
      </c>
      <c r="B734" s="141"/>
      <c r="C734" s="150">
        <v>902</v>
      </c>
      <c r="D734" s="163" t="s">
        <v>279</v>
      </c>
      <c r="E734" s="147" t="s">
        <v>749</v>
      </c>
      <c r="F734" s="151"/>
      <c r="G734" s="151"/>
      <c r="H734" s="148">
        <f>H735+H737+H739</f>
        <v>20925.099999999999</v>
      </c>
      <c r="I734" s="148">
        <f>I735+I737+I739</f>
        <v>14260.2</v>
      </c>
      <c r="J734" s="143">
        <f t="shared" si="285"/>
        <v>68.148778261513684</v>
      </c>
    </row>
    <row r="735" spans="1:10" ht="38.25" x14ac:dyDescent="0.2">
      <c r="A735" s="149" t="s">
        <v>63</v>
      </c>
      <c r="B735" s="141"/>
      <c r="C735" s="150">
        <v>902</v>
      </c>
      <c r="D735" s="163" t="s">
        <v>279</v>
      </c>
      <c r="E735" s="147" t="s">
        <v>749</v>
      </c>
      <c r="F735" s="151" t="s">
        <v>64</v>
      </c>
      <c r="G735" s="151"/>
      <c r="H735" s="148">
        <f>H736</f>
        <v>19430.099999999999</v>
      </c>
      <c r="I735" s="148">
        <f>I736</f>
        <v>13755.6</v>
      </c>
      <c r="J735" s="143">
        <f t="shared" si="285"/>
        <v>70.795312427625191</v>
      </c>
    </row>
    <row r="736" spans="1:10" x14ac:dyDescent="0.2">
      <c r="A736" s="149" t="s">
        <v>65</v>
      </c>
      <c r="B736" s="141"/>
      <c r="C736" s="150">
        <v>902</v>
      </c>
      <c r="D736" s="163" t="s">
        <v>279</v>
      </c>
      <c r="E736" s="147" t="s">
        <v>749</v>
      </c>
      <c r="F736" s="151" t="s">
        <v>66</v>
      </c>
      <c r="G736" s="151">
        <v>900100</v>
      </c>
      <c r="H736" s="148">
        <v>19430.099999999999</v>
      </c>
      <c r="I736" s="148">
        <v>13755.6</v>
      </c>
      <c r="J736" s="143">
        <f t="shared" si="285"/>
        <v>70.795312427625191</v>
      </c>
    </row>
    <row r="737" spans="1:10" x14ac:dyDescent="0.2">
      <c r="A737" s="149" t="s">
        <v>68</v>
      </c>
      <c r="B737" s="141"/>
      <c r="C737" s="150">
        <v>902</v>
      </c>
      <c r="D737" s="163" t="s">
        <v>279</v>
      </c>
      <c r="E737" s="147" t="s">
        <v>749</v>
      </c>
      <c r="F737" s="151" t="s">
        <v>69</v>
      </c>
      <c r="G737" s="151"/>
      <c r="H737" s="148">
        <f>H738</f>
        <v>1143.5</v>
      </c>
      <c r="I737" s="148">
        <f>I738</f>
        <v>412.5</v>
      </c>
      <c r="J737" s="143">
        <f t="shared" si="285"/>
        <v>36.073458679492788</v>
      </c>
    </row>
    <row r="738" spans="1:10" ht="25.5" x14ac:dyDescent="0.2">
      <c r="A738" s="149" t="s">
        <v>70</v>
      </c>
      <c r="B738" s="141"/>
      <c r="C738" s="150">
        <v>902</v>
      </c>
      <c r="D738" s="163" t="s">
        <v>279</v>
      </c>
      <c r="E738" s="147" t="s">
        <v>749</v>
      </c>
      <c r="F738" s="151" t="s">
        <v>71</v>
      </c>
      <c r="G738" s="151">
        <v>900100</v>
      </c>
      <c r="H738" s="148">
        <v>1143.5</v>
      </c>
      <c r="I738" s="148">
        <v>412.5</v>
      </c>
      <c r="J738" s="143">
        <f t="shared" si="285"/>
        <v>36.073458679492788</v>
      </c>
    </row>
    <row r="739" spans="1:10" x14ac:dyDescent="0.2">
      <c r="A739" s="149" t="s">
        <v>72</v>
      </c>
      <c r="B739" s="141"/>
      <c r="C739" s="150">
        <v>902</v>
      </c>
      <c r="D739" s="163" t="s">
        <v>279</v>
      </c>
      <c r="E739" s="147" t="s">
        <v>749</v>
      </c>
      <c r="F739" s="151" t="s">
        <v>73</v>
      </c>
      <c r="G739" s="151"/>
      <c r="H739" s="148">
        <f>H740</f>
        <v>351.5</v>
      </c>
      <c r="I739" s="148">
        <f>I740</f>
        <v>92.1</v>
      </c>
      <c r="J739" s="143">
        <f t="shared" si="285"/>
        <v>26.201991465149359</v>
      </c>
    </row>
    <row r="740" spans="1:10" x14ac:dyDescent="0.2">
      <c r="A740" s="149" t="s">
        <v>74</v>
      </c>
      <c r="B740" s="141"/>
      <c r="C740" s="150">
        <v>902</v>
      </c>
      <c r="D740" s="163" t="s">
        <v>279</v>
      </c>
      <c r="E740" s="147" t="s">
        <v>749</v>
      </c>
      <c r="F740" s="151" t="s">
        <v>75</v>
      </c>
      <c r="G740" s="151">
        <v>900100</v>
      </c>
      <c r="H740" s="148">
        <v>351.5</v>
      </c>
      <c r="I740" s="148">
        <v>92.1</v>
      </c>
      <c r="J740" s="143">
        <f t="shared" si="285"/>
        <v>26.201991465149359</v>
      </c>
    </row>
    <row r="741" spans="1:10" x14ac:dyDescent="0.2">
      <c r="A741" s="144" t="s">
        <v>198</v>
      </c>
      <c r="B741" s="141"/>
      <c r="C741" s="138">
        <v>902</v>
      </c>
      <c r="D741" s="79" t="s">
        <v>279</v>
      </c>
      <c r="E741" s="135" t="s">
        <v>191</v>
      </c>
      <c r="F741" s="151"/>
      <c r="G741" s="151"/>
      <c r="H741" s="142">
        <f>H742</f>
        <v>35100</v>
      </c>
      <c r="I741" s="142">
        <f t="shared" ref="I741:I742" si="308">I742</f>
        <v>35100</v>
      </c>
      <c r="J741" s="143">
        <f t="shared" si="285"/>
        <v>100</v>
      </c>
    </row>
    <row r="742" spans="1:10" ht="25.5" x14ac:dyDescent="0.2">
      <c r="A742" s="145" t="s">
        <v>347</v>
      </c>
      <c r="B742" s="141"/>
      <c r="C742" s="138">
        <v>902</v>
      </c>
      <c r="D742" s="79" t="s">
        <v>279</v>
      </c>
      <c r="E742" s="135" t="s">
        <v>192</v>
      </c>
      <c r="F742" s="151"/>
      <c r="G742" s="151"/>
      <c r="H742" s="142">
        <f>H743</f>
        <v>35100</v>
      </c>
      <c r="I742" s="142">
        <f t="shared" si="308"/>
        <v>35100</v>
      </c>
      <c r="J742" s="143">
        <f t="shared" ref="J742:J805" si="309">I742/H742*100</f>
        <v>100</v>
      </c>
    </row>
    <row r="743" spans="1:10" x14ac:dyDescent="0.2">
      <c r="A743" s="149" t="s">
        <v>843</v>
      </c>
      <c r="B743" s="141"/>
      <c r="C743" s="150">
        <v>902</v>
      </c>
      <c r="D743" s="95" t="s">
        <v>279</v>
      </c>
      <c r="E743" s="163" t="s">
        <v>842</v>
      </c>
      <c r="F743" s="151"/>
      <c r="G743" s="151"/>
      <c r="H743" s="148">
        <f>H744</f>
        <v>35100</v>
      </c>
      <c r="I743" s="148">
        <f t="shared" ref="I743:I744" si="310">I744</f>
        <v>35100</v>
      </c>
      <c r="J743" s="143">
        <f t="shared" si="309"/>
        <v>100</v>
      </c>
    </row>
    <row r="744" spans="1:10" x14ac:dyDescent="0.2">
      <c r="A744" s="197" t="s">
        <v>72</v>
      </c>
      <c r="B744" s="141"/>
      <c r="C744" s="150">
        <v>902</v>
      </c>
      <c r="D744" s="95" t="s">
        <v>279</v>
      </c>
      <c r="E744" s="163" t="s">
        <v>842</v>
      </c>
      <c r="F744" s="150" t="s">
        <v>73</v>
      </c>
      <c r="G744" s="151"/>
      <c r="H744" s="148">
        <f>H745</f>
        <v>35100</v>
      </c>
      <c r="I744" s="148">
        <f t="shared" si="310"/>
        <v>35100</v>
      </c>
      <c r="J744" s="143">
        <f t="shared" si="309"/>
        <v>100</v>
      </c>
    </row>
    <row r="745" spans="1:10" ht="25.5" x14ac:dyDescent="0.2">
      <c r="A745" s="149" t="s">
        <v>92</v>
      </c>
      <c r="B745" s="141"/>
      <c r="C745" s="150">
        <v>902</v>
      </c>
      <c r="D745" s="95" t="s">
        <v>279</v>
      </c>
      <c r="E745" s="163" t="s">
        <v>842</v>
      </c>
      <c r="F745" s="150">
        <v>810</v>
      </c>
      <c r="G745" s="151">
        <v>900100</v>
      </c>
      <c r="H745" s="148">
        <v>35100</v>
      </c>
      <c r="I745" s="148">
        <v>35100</v>
      </c>
      <c r="J745" s="143">
        <f t="shared" si="309"/>
        <v>100</v>
      </c>
    </row>
    <row r="746" spans="1:10" x14ac:dyDescent="0.2">
      <c r="A746" s="173" t="s">
        <v>194</v>
      </c>
      <c r="B746" s="141"/>
      <c r="C746" s="138">
        <v>902</v>
      </c>
      <c r="D746" s="79" t="s">
        <v>279</v>
      </c>
      <c r="E746" s="92" t="s">
        <v>164</v>
      </c>
      <c r="F746" s="151"/>
      <c r="G746" s="151"/>
      <c r="H746" s="142">
        <f>H747</f>
        <v>1400</v>
      </c>
      <c r="I746" s="142">
        <f t="shared" ref="I746:I747" si="311">I747</f>
        <v>992.6</v>
      </c>
      <c r="J746" s="143">
        <f t="shared" si="309"/>
        <v>70.899999999999991</v>
      </c>
    </row>
    <row r="747" spans="1:10" x14ac:dyDescent="0.2">
      <c r="A747" s="149" t="s">
        <v>813</v>
      </c>
      <c r="B747" s="141"/>
      <c r="C747" s="150">
        <v>902</v>
      </c>
      <c r="D747" s="95" t="s">
        <v>279</v>
      </c>
      <c r="E747" s="147" t="s">
        <v>812</v>
      </c>
      <c r="F747" s="151"/>
      <c r="G747" s="151"/>
      <c r="H747" s="148">
        <f>H748</f>
        <v>1400</v>
      </c>
      <c r="I747" s="148">
        <f t="shared" si="311"/>
        <v>992.6</v>
      </c>
      <c r="J747" s="143">
        <f t="shared" si="309"/>
        <v>70.899999999999991</v>
      </c>
    </row>
    <row r="748" spans="1:10" x14ac:dyDescent="0.2">
      <c r="A748" s="149" t="s">
        <v>72</v>
      </c>
      <c r="B748" s="141"/>
      <c r="C748" s="150">
        <v>902</v>
      </c>
      <c r="D748" s="95" t="s">
        <v>279</v>
      </c>
      <c r="E748" s="147" t="s">
        <v>812</v>
      </c>
      <c r="F748" s="151" t="s">
        <v>73</v>
      </c>
      <c r="G748" s="151"/>
      <c r="H748" s="148">
        <f>H749</f>
        <v>1400</v>
      </c>
      <c r="I748" s="148">
        <f t="shared" ref="I748" si="312">I749</f>
        <v>992.6</v>
      </c>
      <c r="J748" s="143">
        <f t="shared" si="309"/>
        <v>70.899999999999991</v>
      </c>
    </row>
    <row r="749" spans="1:10" x14ac:dyDescent="0.2">
      <c r="A749" s="149" t="s">
        <v>814</v>
      </c>
      <c r="B749" s="141"/>
      <c r="C749" s="150">
        <v>902</v>
      </c>
      <c r="D749" s="95" t="s">
        <v>279</v>
      </c>
      <c r="E749" s="147" t="s">
        <v>812</v>
      </c>
      <c r="F749" s="151">
        <v>830</v>
      </c>
      <c r="G749" s="151">
        <v>900100</v>
      </c>
      <c r="H749" s="148">
        <v>1400</v>
      </c>
      <c r="I749" s="148">
        <v>992.6</v>
      </c>
      <c r="J749" s="143">
        <f t="shared" si="309"/>
        <v>70.899999999999991</v>
      </c>
    </row>
    <row r="750" spans="1:10" x14ac:dyDescent="0.2">
      <c r="A750" s="152" t="s">
        <v>86</v>
      </c>
      <c r="B750" s="141"/>
      <c r="C750" s="138">
        <v>902</v>
      </c>
      <c r="D750" s="79" t="s">
        <v>373</v>
      </c>
      <c r="E750" s="147"/>
      <c r="F750" s="151"/>
      <c r="G750" s="151"/>
      <c r="H750" s="142">
        <f>H751</f>
        <v>380</v>
      </c>
      <c r="I750" s="142">
        <f t="shared" ref="I750:I752" si="313">I751</f>
        <v>258.10000000000002</v>
      </c>
      <c r="J750" s="143">
        <f t="shared" si="309"/>
        <v>67.921052631578945</v>
      </c>
    </row>
    <row r="751" spans="1:10" x14ac:dyDescent="0.2">
      <c r="A751" s="110" t="s">
        <v>90</v>
      </c>
      <c r="B751" s="141"/>
      <c r="C751" s="138">
        <v>902</v>
      </c>
      <c r="D751" s="79" t="s">
        <v>278</v>
      </c>
      <c r="E751" s="147"/>
      <c r="F751" s="151"/>
      <c r="G751" s="151"/>
      <c r="H751" s="142">
        <f>H752</f>
        <v>380</v>
      </c>
      <c r="I751" s="142">
        <f t="shared" si="313"/>
        <v>258.10000000000002</v>
      </c>
      <c r="J751" s="143">
        <f t="shared" si="309"/>
        <v>67.921052631578945</v>
      </c>
    </row>
    <row r="752" spans="1:10" x14ac:dyDescent="0.2">
      <c r="A752" s="152" t="s">
        <v>617</v>
      </c>
      <c r="B752" s="141"/>
      <c r="C752" s="138">
        <v>902</v>
      </c>
      <c r="D752" s="79" t="s">
        <v>278</v>
      </c>
      <c r="E752" s="135" t="s">
        <v>162</v>
      </c>
      <c r="F752" s="151"/>
      <c r="G752" s="151"/>
      <c r="H752" s="142">
        <f>H753</f>
        <v>380</v>
      </c>
      <c r="I752" s="142">
        <f t="shared" si="313"/>
        <v>258.10000000000002</v>
      </c>
      <c r="J752" s="143">
        <f t="shared" si="309"/>
        <v>67.921052631578945</v>
      </c>
    </row>
    <row r="753" spans="1:10" ht="25.5" x14ac:dyDescent="0.2">
      <c r="A753" s="144" t="s">
        <v>610</v>
      </c>
      <c r="B753" s="141"/>
      <c r="C753" s="138">
        <v>902</v>
      </c>
      <c r="D753" s="79" t="s">
        <v>278</v>
      </c>
      <c r="E753" s="135" t="s">
        <v>174</v>
      </c>
      <c r="F753" s="153"/>
      <c r="G753" s="153"/>
      <c r="H753" s="142">
        <f>H754+H758+H762</f>
        <v>380</v>
      </c>
      <c r="I753" s="142">
        <f t="shared" ref="I753" si="314">I754+I758+I762</f>
        <v>258.10000000000002</v>
      </c>
      <c r="J753" s="143">
        <f t="shared" si="309"/>
        <v>67.921052631578945</v>
      </c>
    </row>
    <row r="754" spans="1:10" x14ac:dyDescent="0.2">
      <c r="A754" s="144" t="s">
        <v>611</v>
      </c>
      <c r="B754" s="141"/>
      <c r="C754" s="138">
        <v>902</v>
      </c>
      <c r="D754" s="79" t="s">
        <v>278</v>
      </c>
      <c r="E754" s="135" t="s">
        <v>268</v>
      </c>
      <c r="F754" s="153"/>
      <c r="G754" s="153"/>
      <c r="H754" s="142">
        <f>H755</f>
        <v>200</v>
      </c>
      <c r="I754" s="142">
        <f t="shared" ref="I754" si="315">I755</f>
        <v>159.69999999999999</v>
      </c>
      <c r="J754" s="143">
        <f t="shared" si="309"/>
        <v>79.849999999999994</v>
      </c>
    </row>
    <row r="755" spans="1:10" ht="25.5" x14ac:dyDescent="0.2">
      <c r="A755" s="149" t="s">
        <v>270</v>
      </c>
      <c r="B755" s="141"/>
      <c r="C755" s="150">
        <v>902</v>
      </c>
      <c r="D755" s="95" t="s">
        <v>278</v>
      </c>
      <c r="E755" s="147" t="s">
        <v>271</v>
      </c>
      <c r="F755" s="151"/>
      <c r="G755" s="151"/>
      <c r="H755" s="148">
        <f t="shared" ref="H755:I756" si="316">H756</f>
        <v>200</v>
      </c>
      <c r="I755" s="148">
        <f t="shared" si="316"/>
        <v>159.69999999999999</v>
      </c>
      <c r="J755" s="143">
        <f t="shared" si="309"/>
        <v>79.849999999999994</v>
      </c>
    </row>
    <row r="756" spans="1:10" x14ac:dyDescent="0.2">
      <c r="A756" s="149" t="s">
        <v>68</v>
      </c>
      <c r="B756" s="141"/>
      <c r="C756" s="150">
        <v>902</v>
      </c>
      <c r="D756" s="95" t="s">
        <v>278</v>
      </c>
      <c r="E756" s="147" t="s">
        <v>271</v>
      </c>
      <c r="F756" s="151" t="s">
        <v>69</v>
      </c>
      <c r="G756" s="151"/>
      <c r="H756" s="148">
        <f>H757</f>
        <v>200</v>
      </c>
      <c r="I756" s="148">
        <f t="shared" si="316"/>
        <v>159.69999999999999</v>
      </c>
      <c r="J756" s="143">
        <f t="shared" si="309"/>
        <v>79.849999999999994</v>
      </c>
    </row>
    <row r="757" spans="1:10" ht="25.5" x14ac:dyDescent="0.2">
      <c r="A757" s="149" t="s">
        <v>70</v>
      </c>
      <c r="B757" s="141"/>
      <c r="C757" s="150">
        <v>902</v>
      </c>
      <c r="D757" s="95" t="s">
        <v>278</v>
      </c>
      <c r="E757" s="147" t="s">
        <v>271</v>
      </c>
      <c r="F757" s="151" t="s">
        <v>71</v>
      </c>
      <c r="G757" s="151">
        <v>900100</v>
      </c>
      <c r="H757" s="148">
        <v>200</v>
      </c>
      <c r="I757" s="148">
        <v>159.69999999999999</v>
      </c>
      <c r="J757" s="143">
        <f t="shared" si="309"/>
        <v>79.849999999999994</v>
      </c>
    </row>
    <row r="758" spans="1:10" x14ac:dyDescent="0.2">
      <c r="A758" s="144" t="s">
        <v>609</v>
      </c>
      <c r="B758" s="141"/>
      <c r="C758" s="138">
        <v>902</v>
      </c>
      <c r="D758" s="79" t="s">
        <v>278</v>
      </c>
      <c r="E758" s="135" t="s">
        <v>266</v>
      </c>
      <c r="F758" s="153"/>
      <c r="G758" s="151"/>
      <c r="H758" s="142">
        <f t="shared" ref="H758:I760" si="317">H759</f>
        <v>50</v>
      </c>
      <c r="I758" s="142">
        <f t="shared" si="317"/>
        <v>20</v>
      </c>
      <c r="J758" s="143">
        <f t="shared" si="309"/>
        <v>40</v>
      </c>
    </row>
    <row r="759" spans="1:10" x14ac:dyDescent="0.2">
      <c r="A759" s="157" t="s">
        <v>265</v>
      </c>
      <c r="B759" s="141"/>
      <c r="C759" s="150">
        <v>902</v>
      </c>
      <c r="D759" s="95" t="s">
        <v>278</v>
      </c>
      <c r="E759" s="147" t="s">
        <v>267</v>
      </c>
      <c r="F759" s="151"/>
      <c r="G759" s="151"/>
      <c r="H759" s="148">
        <f t="shared" si="317"/>
        <v>50</v>
      </c>
      <c r="I759" s="148">
        <f t="shared" si="317"/>
        <v>20</v>
      </c>
      <c r="J759" s="143">
        <f t="shared" si="309"/>
        <v>40</v>
      </c>
    </row>
    <row r="760" spans="1:10" x14ac:dyDescent="0.2">
      <c r="A760" s="149" t="s">
        <v>68</v>
      </c>
      <c r="B760" s="141"/>
      <c r="C760" s="150">
        <v>902</v>
      </c>
      <c r="D760" s="95" t="s">
        <v>278</v>
      </c>
      <c r="E760" s="147" t="s">
        <v>267</v>
      </c>
      <c r="F760" s="151" t="s">
        <v>69</v>
      </c>
      <c r="G760" s="151"/>
      <c r="H760" s="148">
        <f t="shared" si="317"/>
        <v>50</v>
      </c>
      <c r="I760" s="148">
        <f t="shared" si="317"/>
        <v>20</v>
      </c>
      <c r="J760" s="143">
        <f t="shared" si="309"/>
        <v>40</v>
      </c>
    </row>
    <row r="761" spans="1:10" ht="25.5" x14ac:dyDescent="0.2">
      <c r="A761" s="149" t="s">
        <v>70</v>
      </c>
      <c r="B761" s="141"/>
      <c r="C761" s="150">
        <v>902</v>
      </c>
      <c r="D761" s="95" t="s">
        <v>278</v>
      </c>
      <c r="E761" s="147" t="s">
        <v>267</v>
      </c>
      <c r="F761" s="151" t="s">
        <v>71</v>
      </c>
      <c r="G761" s="151">
        <v>900100</v>
      </c>
      <c r="H761" s="148">
        <v>50</v>
      </c>
      <c r="I761" s="148">
        <v>20</v>
      </c>
      <c r="J761" s="143">
        <f t="shared" si="309"/>
        <v>40</v>
      </c>
    </row>
    <row r="762" spans="1:10" x14ac:dyDescent="0.2">
      <c r="A762" s="144" t="s">
        <v>613</v>
      </c>
      <c r="B762" s="141"/>
      <c r="C762" s="150">
        <v>902</v>
      </c>
      <c r="D762" s="95" t="s">
        <v>278</v>
      </c>
      <c r="E762" s="135" t="s">
        <v>332</v>
      </c>
      <c r="F762" s="153"/>
      <c r="G762" s="151"/>
      <c r="H762" s="142">
        <f>H763</f>
        <v>130</v>
      </c>
      <c r="I762" s="142">
        <f t="shared" ref="I762" si="318">I763</f>
        <v>78.400000000000006</v>
      </c>
      <c r="J762" s="143">
        <f t="shared" si="309"/>
        <v>60.307692307692307</v>
      </c>
    </row>
    <row r="763" spans="1:10" x14ac:dyDescent="0.2">
      <c r="A763" s="157" t="s">
        <v>614</v>
      </c>
      <c r="B763" s="141"/>
      <c r="C763" s="150">
        <v>902</v>
      </c>
      <c r="D763" s="95" t="s">
        <v>278</v>
      </c>
      <c r="E763" s="147" t="s">
        <v>334</v>
      </c>
      <c r="F763" s="90"/>
      <c r="G763" s="151"/>
      <c r="H763" s="148">
        <f t="shared" ref="H763:I764" si="319">H764</f>
        <v>130</v>
      </c>
      <c r="I763" s="148">
        <f t="shared" si="319"/>
        <v>78.400000000000006</v>
      </c>
      <c r="J763" s="143">
        <f t="shared" si="309"/>
        <v>60.307692307692307</v>
      </c>
    </row>
    <row r="764" spans="1:10" x14ac:dyDescent="0.2">
      <c r="A764" s="149" t="s">
        <v>68</v>
      </c>
      <c r="B764" s="141"/>
      <c r="C764" s="150">
        <v>902</v>
      </c>
      <c r="D764" s="95" t="s">
        <v>278</v>
      </c>
      <c r="E764" s="147" t="s">
        <v>334</v>
      </c>
      <c r="F764" s="151" t="s">
        <v>69</v>
      </c>
      <c r="G764" s="151"/>
      <c r="H764" s="148">
        <f t="shared" si="319"/>
        <v>130</v>
      </c>
      <c r="I764" s="148">
        <f t="shared" si="319"/>
        <v>78.400000000000006</v>
      </c>
      <c r="J764" s="143">
        <f t="shared" si="309"/>
        <v>60.307692307692307</v>
      </c>
    </row>
    <row r="765" spans="1:10" ht="25.5" x14ac:dyDescent="0.2">
      <c r="A765" s="149" t="s">
        <v>70</v>
      </c>
      <c r="B765" s="141"/>
      <c r="C765" s="150">
        <v>902</v>
      </c>
      <c r="D765" s="95" t="s">
        <v>278</v>
      </c>
      <c r="E765" s="147" t="s">
        <v>334</v>
      </c>
      <c r="F765" s="151" t="s">
        <v>71</v>
      </c>
      <c r="G765" s="151">
        <v>900100</v>
      </c>
      <c r="H765" s="148">
        <v>130</v>
      </c>
      <c r="I765" s="148">
        <v>78.400000000000006</v>
      </c>
      <c r="J765" s="143">
        <f t="shared" si="309"/>
        <v>60.307692307692307</v>
      </c>
    </row>
    <row r="766" spans="1:10" x14ac:dyDescent="0.2">
      <c r="A766" s="144" t="s">
        <v>93</v>
      </c>
      <c r="B766" s="141"/>
      <c r="C766" s="78" t="s">
        <v>125</v>
      </c>
      <c r="D766" s="79" t="s">
        <v>389</v>
      </c>
      <c r="E766" s="147"/>
      <c r="F766" s="151"/>
      <c r="G766" s="151"/>
      <c r="H766" s="142">
        <f t="shared" ref="H766:I771" si="320">H767</f>
        <v>31304.9</v>
      </c>
      <c r="I766" s="142">
        <f t="shared" si="320"/>
        <v>20375.3</v>
      </c>
      <c r="J766" s="143">
        <f t="shared" si="309"/>
        <v>65.086615833304052</v>
      </c>
    </row>
    <row r="767" spans="1:10" x14ac:dyDescent="0.2">
      <c r="A767" s="114" t="s">
        <v>94</v>
      </c>
      <c r="B767" s="97"/>
      <c r="C767" s="78" t="s">
        <v>125</v>
      </c>
      <c r="D767" s="79" t="s">
        <v>313</v>
      </c>
      <c r="E767" s="78"/>
      <c r="F767" s="78"/>
      <c r="G767" s="78"/>
      <c r="H767" s="142">
        <f>H768+H774</f>
        <v>31304.9</v>
      </c>
      <c r="I767" s="142">
        <f t="shared" ref="I767" si="321">I768+I774</f>
        <v>20375.3</v>
      </c>
      <c r="J767" s="143">
        <f t="shared" si="309"/>
        <v>65.086615833304052</v>
      </c>
    </row>
    <row r="768" spans="1:10" x14ac:dyDescent="0.2">
      <c r="A768" s="144" t="s">
        <v>742</v>
      </c>
      <c r="B768" s="97"/>
      <c r="C768" s="76">
        <v>902</v>
      </c>
      <c r="D768" s="77" t="s">
        <v>313</v>
      </c>
      <c r="E768" s="135" t="s">
        <v>178</v>
      </c>
      <c r="F768" s="78"/>
      <c r="G768" s="78"/>
      <c r="H768" s="142">
        <f t="shared" si="320"/>
        <v>28176</v>
      </c>
      <c r="I768" s="142">
        <f t="shared" ref="I768:I771" si="322">I769</f>
        <v>20375.3</v>
      </c>
      <c r="J768" s="143">
        <f t="shared" si="309"/>
        <v>72.314381033503679</v>
      </c>
    </row>
    <row r="769" spans="1:10" x14ac:dyDescent="0.2">
      <c r="A769" s="144" t="s">
        <v>328</v>
      </c>
      <c r="B769" s="102"/>
      <c r="C769" s="76">
        <v>902</v>
      </c>
      <c r="D769" s="79" t="s">
        <v>313</v>
      </c>
      <c r="E769" s="135" t="s">
        <v>330</v>
      </c>
      <c r="F769" s="159"/>
      <c r="G769" s="159"/>
      <c r="H769" s="142">
        <f t="shared" si="320"/>
        <v>28176</v>
      </c>
      <c r="I769" s="142">
        <f t="shared" si="322"/>
        <v>20375.3</v>
      </c>
      <c r="J769" s="143">
        <f t="shared" si="309"/>
        <v>72.314381033503679</v>
      </c>
    </row>
    <row r="770" spans="1:10" ht="25.5" x14ac:dyDescent="0.2">
      <c r="A770" s="171" t="s">
        <v>329</v>
      </c>
      <c r="B770" s="102"/>
      <c r="C770" s="76">
        <v>902</v>
      </c>
      <c r="D770" s="79" t="s">
        <v>313</v>
      </c>
      <c r="E770" s="135" t="s">
        <v>342</v>
      </c>
      <c r="F770" s="159"/>
      <c r="G770" s="159"/>
      <c r="H770" s="142">
        <f t="shared" si="320"/>
        <v>28176</v>
      </c>
      <c r="I770" s="142">
        <f t="shared" si="322"/>
        <v>20375.3</v>
      </c>
      <c r="J770" s="143">
        <f t="shared" si="309"/>
        <v>72.314381033503679</v>
      </c>
    </row>
    <row r="771" spans="1:10" x14ac:dyDescent="0.2">
      <c r="A771" s="149" t="s">
        <v>348</v>
      </c>
      <c r="B771" s="102"/>
      <c r="C771" s="83">
        <v>902</v>
      </c>
      <c r="D771" s="95" t="s">
        <v>313</v>
      </c>
      <c r="E771" s="147" t="s">
        <v>349</v>
      </c>
      <c r="F771" s="151"/>
      <c r="G771" s="151"/>
      <c r="H771" s="148">
        <f t="shared" si="320"/>
        <v>28176</v>
      </c>
      <c r="I771" s="148">
        <f t="shared" si="322"/>
        <v>20375.3</v>
      </c>
      <c r="J771" s="143">
        <f t="shared" si="309"/>
        <v>72.314381033503679</v>
      </c>
    </row>
    <row r="772" spans="1:10" x14ac:dyDescent="0.2">
      <c r="A772" s="149" t="s">
        <v>68</v>
      </c>
      <c r="B772" s="102"/>
      <c r="C772" s="83">
        <v>902</v>
      </c>
      <c r="D772" s="95" t="s">
        <v>313</v>
      </c>
      <c r="E772" s="147" t="s">
        <v>349</v>
      </c>
      <c r="F772" s="151" t="s">
        <v>69</v>
      </c>
      <c r="G772" s="151"/>
      <c r="H772" s="148">
        <f t="shared" ref="H772:I772" si="323">H773</f>
        <v>28176</v>
      </c>
      <c r="I772" s="148">
        <f t="shared" si="323"/>
        <v>20375.3</v>
      </c>
      <c r="J772" s="143">
        <f t="shared" si="309"/>
        <v>72.314381033503679</v>
      </c>
    </row>
    <row r="773" spans="1:10" ht="25.5" x14ac:dyDescent="0.2">
      <c r="A773" s="149" t="s">
        <v>70</v>
      </c>
      <c r="B773" s="102"/>
      <c r="C773" s="83">
        <v>902</v>
      </c>
      <c r="D773" s="95" t="s">
        <v>313</v>
      </c>
      <c r="E773" s="147" t="s">
        <v>349</v>
      </c>
      <c r="F773" s="151" t="s">
        <v>71</v>
      </c>
      <c r="G773" s="151">
        <v>900100</v>
      </c>
      <c r="H773" s="148">
        <v>28176</v>
      </c>
      <c r="I773" s="148">
        <v>20375.3</v>
      </c>
      <c r="J773" s="143">
        <f t="shared" si="309"/>
        <v>72.314381033503679</v>
      </c>
    </row>
    <row r="774" spans="1:10" x14ac:dyDescent="0.2">
      <c r="A774" s="152" t="s">
        <v>194</v>
      </c>
      <c r="B774" s="102"/>
      <c r="C774" s="76">
        <v>902</v>
      </c>
      <c r="D774" s="79" t="s">
        <v>313</v>
      </c>
      <c r="E774" s="135" t="s">
        <v>164</v>
      </c>
      <c r="F774" s="151"/>
      <c r="G774" s="151"/>
      <c r="H774" s="142">
        <f>H775</f>
        <v>3128.9</v>
      </c>
      <c r="I774" s="142">
        <f t="shared" ref="I774:I776" si="324">I775</f>
        <v>0</v>
      </c>
      <c r="J774" s="143">
        <f t="shared" si="309"/>
        <v>0</v>
      </c>
    </row>
    <row r="775" spans="1:10" x14ac:dyDescent="0.2">
      <c r="A775" s="149" t="s">
        <v>813</v>
      </c>
      <c r="B775" s="102"/>
      <c r="C775" s="83">
        <v>902</v>
      </c>
      <c r="D775" s="95" t="s">
        <v>313</v>
      </c>
      <c r="E775" s="147" t="s">
        <v>812</v>
      </c>
      <c r="F775" s="151"/>
      <c r="G775" s="151"/>
      <c r="H775" s="148">
        <f>H776</f>
        <v>3128.9</v>
      </c>
      <c r="I775" s="148">
        <f t="shared" si="324"/>
        <v>0</v>
      </c>
      <c r="J775" s="143">
        <f t="shared" si="309"/>
        <v>0</v>
      </c>
    </row>
    <row r="776" spans="1:10" x14ac:dyDescent="0.2">
      <c r="A776" s="149" t="s">
        <v>95</v>
      </c>
      <c r="B776" s="102"/>
      <c r="C776" s="83">
        <v>902</v>
      </c>
      <c r="D776" s="95" t="s">
        <v>313</v>
      </c>
      <c r="E776" s="147" t="s">
        <v>812</v>
      </c>
      <c r="F776" s="151">
        <v>400</v>
      </c>
      <c r="G776" s="151"/>
      <c r="H776" s="148">
        <f>H777</f>
        <v>3128.9</v>
      </c>
      <c r="I776" s="148">
        <f t="shared" si="324"/>
        <v>0</v>
      </c>
      <c r="J776" s="143">
        <f t="shared" si="309"/>
        <v>0</v>
      </c>
    </row>
    <row r="777" spans="1:10" x14ac:dyDescent="0.2">
      <c r="A777" s="149" t="s">
        <v>97</v>
      </c>
      <c r="B777" s="102"/>
      <c r="C777" s="83">
        <v>902</v>
      </c>
      <c r="D777" s="95" t="s">
        <v>313</v>
      </c>
      <c r="E777" s="147" t="s">
        <v>812</v>
      </c>
      <c r="F777" s="151">
        <v>410</v>
      </c>
      <c r="G777" s="151">
        <v>900100</v>
      </c>
      <c r="H777" s="148">
        <v>3128.9</v>
      </c>
      <c r="I777" s="148">
        <v>0</v>
      </c>
      <c r="J777" s="143">
        <f t="shared" si="309"/>
        <v>0</v>
      </c>
    </row>
    <row r="778" spans="1:10" x14ac:dyDescent="0.2">
      <c r="A778" s="109" t="s">
        <v>117</v>
      </c>
      <c r="B778" s="102"/>
      <c r="C778" s="78">
        <v>902</v>
      </c>
      <c r="D778" s="79" t="s">
        <v>393</v>
      </c>
      <c r="E778" s="147"/>
      <c r="F778" s="151"/>
      <c r="G778" s="151"/>
      <c r="H778" s="142">
        <f>H786+H779</f>
        <v>45257.7</v>
      </c>
      <c r="I778" s="142">
        <f t="shared" ref="I778" si="325">I786+I779</f>
        <v>42584.2</v>
      </c>
      <c r="J778" s="143">
        <f t="shared" si="309"/>
        <v>94.092717924242734</v>
      </c>
    </row>
    <row r="779" spans="1:10" x14ac:dyDescent="0.2">
      <c r="A779" s="109" t="s">
        <v>119</v>
      </c>
      <c r="B779" s="102"/>
      <c r="C779" s="78">
        <v>902</v>
      </c>
      <c r="D779" s="79" t="s">
        <v>351</v>
      </c>
      <c r="E779" s="147"/>
      <c r="F779" s="151"/>
      <c r="G779" s="151"/>
      <c r="H779" s="142">
        <f>H780</f>
        <v>6649</v>
      </c>
      <c r="I779" s="142">
        <f t="shared" ref="I779" si="326">I780</f>
        <v>6647.5999999999995</v>
      </c>
      <c r="J779" s="143">
        <f t="shared" si="309"/>
        <v>99.978944202135651</v>
      </c>
    </row>
    <row r="780" spans="1:10" x14ac:dyDescent="0.2">
      <c r="A780" s="145" t="s">
        <v>674</v>
      </c>
      <c r="B780" s="102"/>
      <c r="C780" s="78">
        <v>902</v>
      </c>
      <c r="D780" s="79" t="s">
        <v>351</v>
      </c>
      <c r="E780" s="135" t="s">
        <v>144</v>
      </c>
      <c r="F780" s="151"/>
      <c r="G780" s="151"/>
      <c r="H780" s="142">
        <f>H781</f>
        <v>6649</v>
      </c>
      <c r="I780" s="142">
        <f t="shared" ref="I780" si="327">I781</f>
        <v>6647.5999999999995</v>
      </c>
      <c r="J780" s="143">
        <f t="shared" si="309"/>
        <v>99.978944202135651</v>
      </c>
    </row>
    <row r="781" spans="1:10" ht="25.5" x14ac:dyDescent="0.2">
      <c r="A781" s="152" t="s">
        <v>681</v>
      </c>
      <c r="B781" s="102"/>
      <c r="C781" s="78">
        <v>902</v>
      </c>
      <c r="D781" s="79" t="s">
        <v>351</v>
      </c>
      <c r="E781" s="135" t="s">
        <v>473</v>
      </c>
      <c r="F781" s="151"/>
      <c r="G781" s="151"/>
      <c r="H781" s="148">
        <f>H782</f>
        <v>6649</v>
      </c>
      <c r="I781" s="148">
        <f t="shared" ref="I781:I782" si="328">I782</f>
        <v>6647.5999999999995</v>
      </c>
      <c r="J781" s="143">
        <f t="shared" si="309"/>
        <v>99.978944202135651</v>
      </c>
    </row>
    <row r="782" spans="1:10" ht="25.5" x14ac:dyDescent="0.2">
      <c r="A782" s="152" t="s">
        <v>682</v>
      </c>
      <c r="B782" s="102"/>
      <c r="C782" s="78">
        <v>902</v>
      </c>
      <c r="D782" s="79" t="s">
        <v>351</v>
      </c>
      <c r="E782" s="135" t="s">
        <v>474</v>
      </c>
      <c r="F782" s="153"/>
      <c r="G782" s="153"/>
      <c r="H782" s="142">
        <f>H783</f>
        <v>6649</v>
      </c>
      <c r="I782" s="142">
        <f t="shared" si="328"/>
        <v>6647.5999999999995</v>
      </c>
      <c r="J782" s="143">
        <f t="shared" si="309"/>
        <v>99.978944202135651</v>
      </c>
    </row>
    <row r="783" spans="1:10" x14ac:dyDescent="0.2">
      <c r="A783" s="149" t="s">
        <v>476</v>
      </c>
      <c r="B783" s="102"/>
      <c r="C783" s="82" t="s">
        <v>125</v>
      </c>
      <c r="D783" s="95" t="s">
        <v>351</v>
      </c>
      <c r="E783" s="147" t="s">
        <v>475</v>
      </c>
      <c r="F783" s="151"/>
      <c r="G783" s="151"/>
      <c r="H783" s="148">
        <f>H784+H785</f>
        <v>6649</v>
      </c>
      <c r="I783" s="148">
        <f t="shared" ref="I783" si="329">I784+I785</f>
        <v>6647.5999999999995</v>
      </c>
      <c r="J783" s="143">
        <f t="shared" si="309"/>
        <v>99.978944202135651</v>
      </c>
    </row>
    <row r="784" spans="1:10" x14ac:dyDescent="0.2">
      <c r="A784" s="197" t="s">
        <v>115</v>
      </c>
      <c r="B784" s="102"/>
      <c r="C784" s="82" t="s">
        <v>125</v>
      </c>
      <c r="D784" s="95" t="s">
        <v>351</v>
      </c>
      <c r="E784" s="147" t="s">
        <v>475</v>
      </c>
      <c r="F784" s="159" t="s">
        <v>116</v>
      </c>
      <c r="G784" s="159" t="s">
        <v>260</v>
      </c>
      <c r="H784" s="148">
        <v>6582</v>
      </c>
      <c r="I784" s="148">
        <v>6581.2</v>
      </c>
      <c r="J784" s="143">
        <f t="shared" si="309"/>
        <v>99.987845639623202</v>
      </c>
    </row>
    <row r="785" spans="1:10" x14ac:dyDescent="0.2">
      <c r="A785" s="197" t="s">
        <v>115</v>
      </c>
      <c r="B785" s="102"/>
      <c r="C785" s="82" t="s">
        <v>125</v>
      </c>
      <c r="D785" s="95" t="s">
        <v>351</v>
      </c>
      <c r="E785" s="147" t="s">
        <v>475</v>
      </c>
      <c r="F785" s="159" t="s">
        <v>116</v>
      </c>
      <c r="G785" s="159" t="s">
        <v>209</v>
      </c>
      <c r="H785" s="148">
        <v>67</v>
      </c>
      <c r="I785" s="148">
        <v>66.400000000000006</v>
      </c>
      <c r="J785" s="143">
        <f t="shared" si="309"/>
        <v>99.104477611940311</v>
      </c>
    </row>
    <row r="786" spans="1:10" x14ac:dyDescent="0.2">
      <c r="A786" s="110" t="s">
        <v>127</v>
      </c>
      <c r="B786" s="103"/>
      <c r="C786" s="78">
        <v>902</v>
      </c>
      <c r="D786" s="79" t="s">
        <v>276</v>
      </c>
      <c r="E786" s="135"/>
      <c r="F786" s="199"/>
      <c r="G786" s="199"/>
      <c r="H786" s="142">
        <f>H787</f>
        <v>38608.699999999997</v>
      </c>
      <c r="I786" s="142">
        <f t="shared" ref="I786" si="330">I787</f>
        <v>35936.6</v>
      </c>
      <c r="J786" s="143">
        <f t="shared" si="309"/>
        <v>93.079021049659787</v>
      </c>
    </row>
    <row r="787" spans="1:10" x14ac:dyDescent="0.2">
      <c r="A787" s="145" t="s">
        <v>674</v>
      </c>
      <c r="B787" s="97"/>
      <c r="C787" s="78">
        <v>902</v>
      </c>
      <c r="D787" s="79" t="s">
        <v>276</v>
      </c>
      <c r="E787" s="135" t="s">
        <v>144</v>
      </c>
      <c r="F787" s="159"/>
      <c r="G787" s="159"/>
      <c r="H787" s="142">
        <f>H795+H788</f>
        <v>38608.699999999997</v>
      </c>
      <c r="I787" s="142">
        <f>I795+I788</f>
        <v>35936.6</v>
      </c>
      <c r="J787" s="143">
        <f t="shared" si="309"/>
        <v>93.079021049659787</v>
      </c>
    </row>
    <row r="788" spans="1:10" x14ac:dyDescent="0.2">
      <c r="A788" s="145" t="s">
        <v>677</v>
      </c>
      <c r="B788" s="97"/>
      <c r="C788" s="78" t="s">
        <v>125</v>
      </c>
      <c r="D788" s="79" t="s">
        <v>276</v>
      </c>
      <c r="E788" s="135" t="s">
        <v>165</v>
      </c>
      <c r="F788" s="153"/>
      <c r="G788" s="153"/>
      <c r="H788" s="142">
        <f t="shared" ref="H788:I790" si="331">H789</f>
        <v>13047.699999999999</v>
      </c>
      <c r="I788" s="142">
        <f t="shared" si="331"/>
        <v>13047.699999999999</v>
      </c>
      <c r="J788" s="143">
        <f t="shared" si="309"/>
        <v>100</v>
      </c>
    </row>
    <row r="789" spans="1:10" ht="38.25" x14ac:dyDescent="0.2">
      <c r="A789" s="145" t="s">
        <v>678</v>
      </c>
      <c r="B789" s="97"/>
      <c r="C789" s="78" t="s">
        <v>125</v>
      </c>
      <c r="D789" s="79" t="s">
        <v>276</v>
      </c>
      <c r="E789" s="135" t="s">
        <v>166</v>
      </c>
      <c r="F789" s="153"/>
      <c r="G789" s="153"/>
      <c r="H789" s="142">
        <f>H790</f>
        <v>13047.699999999999</v>
      </c>
      <c r="I789" s="142">
        <f t="shared" si="331"/>
        <v>13047.699999999999</v>
      </c>
      <c r="J789" s="143">
        <f t="shared" si="309"/>
        <v>100</v>
      </c>
    </row>
    <row r="790" spans="1:10" x14ac:dyDescent="0.2">
      <c r="A790" s="179" t="s">
        <v>126</v>
      </c>
      <c r="B790" s="97"/>
      <c r="C790" s="82" t="s">
        <v>125</v>
      </c>
      <c r="D790" s="95" t="s">
        <v>276</v>
      </c>
      <c r="E790" s="147" t="s">
        <v>350</v>
      </c>
      <c r="F790" s="151"/>
      <c r="G790" s="151"/>
      <c r="H790" s="148">
        <f t="shared" si="331"/>
        <v>13047.699999999999</v>
      </c>
      <c r="I790" s="148">
        <f t="shared" si="331"/>
        <v>13047.699999999999</v>
      </c>
      <c r="J790" s="143">
        <f t="shared" si="309"/>
        <v>100</v>
      </c>
    </row>
    <row r="791" spans="1:10" x14ac:dyDescent="0.2">
      <c r="A791" s="197" t="s">
        <v>111</v>
      </c>
      <c r="B791" s="97"/>
      <c r="C791" s="82" t="s">
        <v>125</v>
      </c>
      <c r="D791" s="95" t="s">
        <v>276</v>
      </c>
      <c r="E791" s="147" t="s">
        <v>350</v>
      </c>
      <c r="F791" s="159" t="s">
        <v>112</v>
      </c>
      <c r="G791" s="159"/>
      <c r="H791" s="148">
        <f>H793+H794+H792</f>
        <v>13047.699999999999</v>
      </c>
      <c r="I791" s="148">
        <f t="shared" ref="I791" si="332">I793+I794+I792</f>
        <v>13047.699999999999</v>
      </c>
      <c r="J791" s="143">
        <f t="shared" si="309"/>
        <v>100</v>
      </c>
    </row>
    <row r="792" spans="1:10" x14ac:dyDescent="0.2">
      <c r="A792" s="197" t="s">
        <v>115</v>
      </c>
      <c r="B792" s="97"/>
      <c r="C792" s="82" t="s">
        <v>125</v>
      </c>
      <c r="D792" s="95" t="s">
        <v>276</v>
      </c>
      <c r="E792" s="147" t="s">
        <v>350</v>
      </c>
      <c r="F792" s="159" t="s">
        <v>116</v>
      </c>
      <c r="G792" s="159" t="s">
        <v>412</v>
      </c>
      <c r="H792" s="148">
        <v>2111.9</v>
      </c>
      <c r="I792" s="148">
        <v>2111.9</v>
      </c>
      <c r="J792" s="143">
        <f t="shared" si="309"/>
        <v>100</v>
      </c>
    </row>
    <row r="793" spans="1:10" x14ac:dyDescent="0.2">
      <c r="A793" s="197" t="s">
        <v>115</v>
      </c>
      <c r="B793" s="97"/>
      <c r="C793" s="82" t="s">
        <v>125</v>
      </c>
      <c r="D793" s="95" t="s">
        <v>276</v>
      </c>
      <c r="E793" s="147" t="s">
        <v>350</v>
      </c>
      <c r="F793" s="159" t="s">
        <v>116</v>
      </c>
      <c r="G793" s="159" t="s">
        <v>260</v>
      </c>
      <c r="H793" s="148">
        <v>5467.9</v>
      </c>
      <c r="I793" s="148">
        <v>5467.9</v>
      </c>
      <c r="J793" s="143">
        <f t="shared" si="309"/>
        <v>100</v>
      </c>
    </row>
    <row r="794" spans="1:10" x14ac:dyDescent="0.2">
      <c r="A794" s="197" t="s">
        <v>115</v>
      </c>
      <c r="B794" s="97"/>
      <c r="C794" s="82" t="s">
        <v>125</v>
      </c>
      <c r="D794" s="95" t="s">
        <v>276</v>
      </c>
      <c r="E794" s="147" t="s">
        <v>350</v>
      </c>
      <c r="F794" s="159" t="s">
        <v>116</v>
      </c>
      <c r="G794" s="159" t="s">
        <v>209</v>
      </c>
      <c r="H794" s="148">
        <v>5467.9</v>
      </c>
      <c r="I794" s="148">
        <v>5467.9</v>
      </c>
      <c r="J794" s="143">
        <f t="shared" si="309"/>
        <v>100</v>
      </c>
    </row>
    <row r="795" spans="1:10" ht="25.5" x14ac:dyDescent="0.2">
      <c r="A795" s="145" t="s">
        <v>679</v>
      </c>
      <c r="B795" s="97"/>
      <c r="C795" s="78">
        <v>902</v>
      </c>
      <c r="D795" s="79" t="s">
        <v>276</v>
      </c>
      <c r="E795" s="135" t="s">
        <v>145</v>
      </c>
      <c r="F795" s="153"/>
      <c r="G795" s="153"/>
      <c r="H795" s="142">
        <f t="shared" ref="H795:I800" si="333">H796</f>
        <v>25561</v>
      </c>
      <c r="I795" s="142">
        <f t="shared" si="333"/>
        <v>22888.9</v>
      </c>
      <c r="J795" s="143">
        <f t="shared" si="309"/>
        <v>89.546183639137752</v>
      </c>
    </row>
    <row r="796" spans="1:10" ht="38.25" x14ac:dyDescent="0.2">
      <c r="A796" s="145" t="s">
        <v>680</v>
      </c>
      <c r="B796" s="97"/>
      <c r="C796" s="78">
        <v>902</v>
      </c>
      <c r="D796" s="79" t="s">
        <v>276</v>
      </c>
      <c r="E796" s="135" t="s">
        <v>154</v>
      </c>
      <c r="F796" s="153"/>
      <c r="G796" s="153"/>
      <c r="H796" s="142">
        <f>H797</f>
        <v>25561</v>
      </c>
      <c r="I796" s="142">
        <f t="shared" si="333"/>
        <v>22888.9</v>
      </c>
      <c r="J796" s="143">
        <f t="shared" si="309"/>
        <v>89.546183639137752</v>
      </c>
    </row>
    <row r="797" spans="1:10" ht="38.25" x14ac:dyDescent="0.2">
      <c r="A797" s="179" t="s">
        <v>352</v>
      </c>
      <c r="B797" s="97"/>
      <c r="C797" s="82">
        <v>902</v>
      </c>
      <c r="D797" s="95" t="s">
        <v>276</v>
      </c>
      <c r="E797" s="147" t="s">
        <v>353</v>
      </c>
      <c r="F797" s="151"/>
      <c r="G797" s="151"/>
      <c r="H797" s="148">
        <f>H800+H798</f>
        <v>25561</v>
      </c>
      <c r="I797" s="148">
        <f>I800+I798</f>
        <v>22888.9</v>
      </c>
      <c r="J797" s="143">
        <f t="shared" si="309"/>
        <v>89.546183639137752</v>
      </c>
    </row>
    <row r="798" spans="1:10" x14ac:dyDescent="0.2">
      <c r="A798" s="197" t="s">
        <v>111</v>
      </c>
      <c r="B798" s="97"/>
      <c r="C798" s="82">
        <v>902</v>
      </c>
      <c r="D798" s="95" t="s">
        <v>276</v>
      </c>
      <c r="E798" s="147" t="s">
        <v>353</v>
      </c>
      <c r="F798" s="151">
        <v>300</v>
      </c>
      <c r="G798" s="151"/>
      <c r="H798" s="148">
        <f>H799</f>
        <v>10224.200000000001</v>
      </c>
      <c r="I798" s="148">
        <f>I799</f>
        <v>10224.200000000001</v>
      </c>
      <c r="J798" s="143">
        <f t="shared" si="309"/>
        <v>100</v>
      </c>
    </row>
    <row r="799" spans="1:10" x14ac:dyDescent="0.2">
      <c r="A799" s="197" t="s">
        <v>115</v>
      </c>
      <c r="B799" s="97"/>
      <c r="C799" s="82">
        <v>902</v>
      </c>
      <c r="D799" s="95" t="s">
        <v>276</v>
      </c>
      <c r="E799" s="147" t="s">
        <v>353</v>
      </c>
      <c r="F799" s="151">
        <v>320</v>
      </c>
      <c r="G799" s="151">
        <v>900303</v>
      </c>
      <c r="H799" s="148">
        <v>10224.200000000001</v>
      </c>
      <c r="I799" s="148">
        <v>10224.200000000001</v>
      </c>
      <c r="J799" s="143">
        <f t="shared" si="309"/>
        <v>100</v>
      </c>
    </row>
    <row r="800" spans="1:10" x14ac:dyDescent="0.2">
      <c r="A800" s="149" t="s">
        <v>95</v>
      </c>
      <c r="B800" s="97"/>
      <c r="C800" s="82">
        <v>902</v>
      </c>
      <c r="D800" s="95" t="s">
        <v>276</v>
      </c>
      <c r="E800" s="147" t="s">
        <v>353</v>
      </c>
      <c r="F800" s="151" t="s">
        <v>96</v>
      </c>
      <c r="G800" s="151"/>
      <c r="H800" s="148">
        <f t="shared" si="333"/>
        <v>15336.8</v>
      </c>
      <c r="I800" s="148">
        <f t="shared" si="333"/>
        <v>12664.7</v>
      </c>
      <c r="J800" s="143">
        <f t="shared" si="309"/>
        <v>82.577199937405467</v>
      </c>
    </row>
    <row r="801" spans="1:10" x14ac:dyDescent="0.2">
      <c r="A801" s="149" t="s">
        <v>97</v>
      </c>
      <c r="B801" s="97"/>
      <c r="C801" s="82">
        <v>902</v>
      </c>
      <c r="D801" s="95" t="s">
        <v>276</v>
      </c>
      <c r="E801" s="147" t="s">
        <v>353</v>
      </c>
      <c r="F801" s="151" t="s">
        <v>98</v>
      </c>
      <c r="G801" s="151">
        <v>900303</v>
      </c>
      <c r="H801" s="148">
        <v>15336.8</v>
      </c>
      <c r="I801" s="148">
        <v>12664.7</v>
      </c>
      <c r="J801" s="143">
        <f t="shared" si="309"/>
        <v>82.577199937405467</v>
      </c>
    </row>
    <row r="802" spans="1:10" x14ac:dyDescent="0.2">
      <c r="A802" s="140" t="s">
        <v>128</v>
      </c>
      <c r="B802" s="134"/>
      <c r="C802" s="138" t="s">
        <v>129</v>
      </c>
      <c r="D802" s="138"/>
      <c r="E802" s="150"/>
      <c r="F802" s="150"/>
      <c r="G802" s="150"/>
      <c r="H802" s="142">
        <f>H803+H818+H1064</f>
        <v>1594848.6000000003</v>
      </c>
      <c r="I802" s="142">
        <f>I803+I818+I1064</f>
        <v>1032555.7000000001</v>
      </c>
      <c r="J802" s="143">
        <f t="shared" si="309"/>
        <v>64.743180010942723</v>
      </c>
    </row>
    <row r="803" spans="1:10" x14ac:dyDescent="0.2">
      <c r="A803" s="109" t="s">
        <v>86</v>
      </c>
      <c r="B803" s="102"/>
      <c r="C803" s="76" t="s">
        <v>129</v>
      </c>
      <c r="D803" s="79" t="s">
        <v>373</v>
      </c>
      <c r="E803" s="76"/>
      <c r="F803" s="76"/>
      <c r="G803" s="76"/>
      <c r="H803" s="142">
        <f>H804</f>
        <v>458.1</v>
      </c>
      <c r="I803" s="142">
        <f t="shared" ref="I803:I805" si="334">I804</f>
        <v>396</v>
      </c>
      <c r="J803" s="143">
        <f t="shared" si="309"/>
        <v>86.444007858546172</v>
      </c>
    </row>
    <row r="804" spans="1:10" x14ac:dyDescent="0.2">
      <c r="A804" s="114" t="s">
        <v>90</v>
      </c>
      <c r="B804" s="97"/>
      <c r="C804" s="78" t="s">
        <v>129</v>
      </c>
      <c r="D804" s="79" t="s">
        <v>278</v>
      </c>
      <c r="E804" s="78"/>
      <c r="F804" s="78"/>
      <c r="G804" s="78"/>
      <c r="H804" s="142">
        <f>H805</f>
        <v>458.1</v>
      </c>
      <c r="I804" s="142">
        <f t="shared" si="334"/>
        <v>396</v>
      </c>
      <c r="J804" s="143">
        <f t="shared" si="309"/>
        <v>86.444007858546172</v>
      </c>
    </row>
    <row r="805" spans="1:10" x14ac:dyDescent="0.2">
      <c r="A805" s="152" t="s">
        <v>617</v>
      </c>
      <c r="B805" s="98"/>
      <c r="C805" s="71" t="s">
        <v>129</v>
      </c>
      <c r="D805" s="79" t="s">
        <v>278</v>
      </c>
      <c r="E805" s="71" t="s">
        <v>162</v>
      </c>
      <c r="F805" s="71"/>
      <c r="G805" s="71"/>
      <c r="H805" s="142">
        <f>H806</f>
        <v>458.1</v>
      </c>
      <c r="I805" s="142">
        <f t="shared" si="334"/>
        <v>396</v>
      </c>
      <c r="J805" s="143">
        <f t="shared" si="309"/>
        <v>86.444007858546172</v>
      </c>
    </row>
    <row r="806" spans="1:10" ht="25.5" x14ac:dyDescent="0.2">
      <c r="A806" s="144" t="s">
        <v>610</v>
      </c>
      <c r="B806" s="99"/>
      <c r="C806" s="84" t="s">
        <v>129</v>
      </c>
      <c r="D806" s="79" t="s">
        <v>278</v>
      </c>
      <c r="E806" s="135" t="s">
        <v>174</v>
      </c>
      <c r="F806" s="153"/>
      <c r="G806" s="153"/>
      <c r="H806" s="142">
        <f>H807+H814</f>
        <v>458.1</v>
      </c>
      <c r="I806" s="142">
        <f>I807+I814</f>
        <v>396</v>
      </c>
      <c r="J806" s="143">
        <f t="shared" ref="J806:J857" si="335">I806/H806*100</f>
        <v>86.444007858546172</v>
      </c>
    </row>
    <row r="807" spans="1:10" x14ac:dyDescent="0.2">
      <c r="A807" s="144" t="s">
        <v>611</v>
      </c>
      <c r="B807" s="99"/>
      <c r="C807" s="84" t="s">
        <v>129</v>
      </c>
      <c r="D807" s="79" t="s">
        <v>278</v>
      </c>
      <c r="E807" s="135" t="s">
        <v>268</v>
      </c>
      <c r="F807" s="153"/>
      <c r="G807" s="153"/>
      <c r="H807" s="142">
        <f>H808+H811</f>
        <v>342.5</v>
      </c>
      <c r="I807" s="142">
        <f t="shared" ref="I807" si="336">I808+I811</f>
        <v>280.39999999999998</v>
      </c>
      <c r="J807" s="143">
        <f t="shared" si="335"/>
        <v>81.868613138686115</v>
      </c>
    </row>
    <row r="808" spans="1:10" ht="38.25" x14ac:dyDescent="0.2">
      <c r="A808" s="149" t="s">
        <v>514</v>
      </c>
      <c r="B808" s="99"/>
      <c r="C808" s="75" t="s">
        <v>129</v>
      </c>
      <c r="D808" s="95" t="s">
        <v>278</v>
      </c>
      <c r="E808" s="147" t="s">
        <v>269</v>
      </c>
      <c r="F808" s="151"/>
      <c r="G808" s="151"/>
      <c r="H808" s="148">
        <f t="shared" ref="H808:I809" si="337">H809</f>
        <v>104.5</v>
      </c>
      <c r="I808" s="148">
        <f t="shared" si="337"/>
        <v>71.900000000000006</v>
      </c>
      <c r="J808" s="143">
        <f t="shared" si="335"/>
        <v>68.803827751196181</v>
      </c>
    </row>
    <row r="809" spans="1:10" x14ac:dyDescent="0.2">
      <c r="A809" s="149" t="s">
        <v>68</v>
      </c>
      <c r="B809" s="99"/>
      <c r="C809" s="75" t="s">
        <v>129</v>
      </c>
      <c r="D809" s="95" t="s">
        <v>278</v>
      </c>
      <c r="E809" s="147" t="s">
        <v>269</v>
      </c>
      <c r="F809" s="151" t="s">
        <v>69</v>
      </c>
      <c r="G809" s="151"/>
      <c r="H809" s="148">
        <f t="shared" si="337"/>
        <v>104.5</v>
      </c>
      <c r="I809" s="148">
        <f t="shared" si="337"/>
        <v>71.900000000000006</v>
      </c>
      <c r="J809" s="143">
        <f t="shared" si="335"/>
        <v>68.803827751196181</v>
      </c>
    </row>
    <row r="810" spans="1:10" ht="25.5" x14ac:dyDescent="0.2">
      <c r="A810" s="149" t="s">
        <v>70</v>
      </c>
      <c r="B810" s="99"/>
      <c r="C810" s="75" t="s">
        <v>129</v>
      </c>
      <c r="D810" s="95" t="s">
        <v>278</v>
      </c>
      <c r="E810" s="147" t="s">
        <v>269</v>
      </c>
      <c r="F810" s="151" t="s">
        <v>71</v>
      </c>
      <c r="G810" s="151">
        <v>900100</v>
      </c>
      <c r="H810" s="148">
        <v>104.5</v>
      </c>
      <c r="I810" s="148">
        <v>71.900000000000006</v>
      </c>
      <c r="J810" s="143">
        <f t="shared" si="335"/>
        <v>68.803827751196181</v>
      </c>
    </row>
    <row r="811" spans="1:10" ht="25.5" x14ac:dyDescent="0.2">
      <c r="A811" s="149" t="s">
        <v>270</v>
      </c>
      <c r="B811" s="99"/>
      <c r="C811" s="75" t="s">
        <v>129</v>
      </c>
      <c r="D811" s="95" t="s">
        <v>278</v>
      </c>
      <c r="E811" s="147" t="s">
        <v>271</v>
      </c>
      <c r="F811" s="151"/>
      <c r="G811" s="151"/>
      <c r="H811" s="148">
        <f t="shared" ref="H811:I812" si="338">H812</f>
        <v>238</v>
      </c>
      <c r="I811" s="148">
        <f t="shared" si="338"/>
        <v>208.5</v>
      </c>
      <c r="J811" s="143">
        <f t="shared" si="335"/>
        <v>87.605042016806721</v>
      </c>
    </row>
    <row r="812" spans="1:10" x14ac:dyDescent="0.2">
      <c r="A812" s="149" t="s">
        <v>68</v>
      </c>
      <c r="B812" s="99"/>
      <c r="C812" s="75" t="s">
        <v>129</v>
      </c>
      <c r="D812" s="95" t="s">
        <v>278</v>
      </c>
      <c r="E812" s="147" t="s">
        <v>271</v>
      </c>
      <c r="F812" s="151" t="s">
        <v>69</v>
      </c>
      <c r="G812" s="151"/>
      <c r="H812" s="148">
        <f t="shared" si="338"/>
        <v>238</v>
      </c>
      <c r="I812" s="148">
        <f t="shared" si="338"/>
        <v>208.5</v>
      </c>
      <c r="J812" s="143">
        <f t="shared" si="335"/>
        <v>87.605042016806721</v>
      </c>
    </row>
    <row r="813" spans="1:10" ht="25.5" x14ac:dyDescent="0.2">
      <c r="A813" s="149" t="s">
        <v>70</v>
      </c>
      <c r="B813" s="99"/>
      <c r="C813" s="75" t="s">
        <v>129</v>
      </c>
      <c r="D813" s="95" t="s">
        <v>278</v>
      </c>
      <c r="E813" s="147" t="s">
        <v>271</v>
      </c>
      <c r="F813" s="151" t="s">
        <v>71</v>
      </c>
      <c r="G813" s="151">
        <v>900100</v>
      </c>
      <c r="H813" s="148">
        <v>238</v>
      </c>
      <c r="I813" s="148">
        <v>208.5</v>
      </c>
      <c r="J813" s="143">
        <f t="shared" si="335"/>
        <v>87.605042016806721</v>
      </c>
    </row>
    <row r="814" spans="1:10" x14ac:dyDescent="0.2">
      <c r="A814" s="144" t="s">
        <v>613</v>
      </c>
      <c r="B814" s="89"/>
      <c r="C814" s="84" t="s">
        <v>129</v>
      </c>
      <c r="D814" s="79" t="s">
        <v>278</v>
      </c>
      <c r="E814" s="135" t="s">
        <v>332</v>
      </c>
      <c r="F814" s="153"/>
      <c r="G814" s="151"/>
      <c r="H814" s="142">
        <f>H815</f>
        <v>115.6</v>
      </c>
      <c r="I814" s="142">
        <f t="shared" ref="I814" si="339">I815</f>
        <v>115.6</v>
      </c>
      <c r="J814" s="143">
        <f t="shared" si="335"/>
        <v>100</v>
      </c>
    </row>
    <row r="815" spans="1:10" x14ac:dyDescent="0.2">
      <c r="A815" s="157" t="s">
        <v>614</v>
      </c>
      <c r="B815" s="89"/>
      <c r="C815" s="75" t="s">
        <v>129</v>
      </c>
      <c r="D815" s="95" t="s">
        <v>278</v>
      </c>
      <c r="E815" s="147" t="s">
        <v>334</v>
      </c>
      <c r="F815" s="90"/>
      <c r="G815" s="151"/>
      <c r="H815" s="148">
        <f t="shared" ref="H815:I816" si="340">H816</f>
        <v>115.6</v>
      </c>
      <c r="I815" s="148">
        <f t="shared" si="340"/>
        <v>115.6</v>
      </c>
      <c r="J815" s="143">
        <f t="shared" si="335"/>
        <v>100</v>
      </c>
    </row>
    <row r="816" spans="1:10" x14ac:dyDescent="0.2">
      <c r="A816" s="149" t="s">
        <v>68</v>
      </c>
      <c r="B816" s="89"/>
      <c r="C816" s="75" t="s">
        <v>129</v>
      </c>
      <c r="D816" s="95" t="s">
        <v>278</v>
      </c>
      <c r="E816" s="147" t="s">
        <v>334</v>
      </c>
      <c r="F816" s="151" t="s">
        <v>69</v>
      </c>
      <c r="G816" s="151"/>
      <c r="H816" s="148">
        <f t="shared" si="340"/>
        <v>115.6</v>
      </c>
      <c r="I816" s="148">
        <f t="shared" si="340"/>
        <v>115.6</v>
      </c>
      <c r="J816" s="143">
        <f t="shared" si="335"/>
        <v>100</v>
      </c>
    </row>
    <row r="817" spans="1:10" ht="25.5" x14ac:dyDescent="0.2">
      <c r="A817" s="149" t="s">
        <v>70</v>
      </c>
      <c r="B817" s="89"/>
      <c r="C817" s="75" t="s">
        <v>129</v>
      </c>
      <c r="D817" s="95" t="s">
        <v>278</v>
      </c>
      <c r="E817" s="147" t="s">
        <v>334</v>
      </c>
      <c r="F817" s="151" t="s">
        <v>71</v>
      </c>
      <c r="G817" s="151">
        <v>900100</v>
      </c>
      <c r="H817" s="148">
        <v>115.6</v>
      </c>
      <c r="I817" s="148">
        <v>115.6</v>
      </c>
      <c r="J817" s="143">
        <f t="shared" si="335"/>
        <v>100</v>
      </c>
    </row>
    <row r="818" spans="1:10" x14ac:dyDescent="0.2">
      <c r="A818" s="109" t="s">
        <v>102</v>
      </c>
      <c r="B818" s="102"/>
      <c r="C818" s="76" t="s">
        <v>129</v>
      </c>
      <c r="D818" s="77" t="s">
        <v>390</v>
      </c>
      <c r="E818" s="76"/>
      <c r="F818" s="76"/>
      <c r="G818" s="76"/>
      <c r="H818" s="142">
        <f>H819+H874+H974+H1024</f>
        <v>1579198.5000000002</v>
      </c>
      <c r="I818" s="142">
        <f>I819+I874+I974+I1024</f>
        <v>1020254.9</v>
      </c>
      <c r="J818" s="143">
        <f t="shared" si="335"/>
        <v>64.605868103344818</v>
      </c>
    </row>
    <row r="819" spans="1:10" x14ac:dyDescent="0.2">
      <c r="A819" s="114" t="s">
        <v>130</v>
      </c>
      <c r="B819" s="97"/>
      <c r="C819" s="78" t="s">
        <v>129</v>
      </c>
      <c r="D819" s="79" t="s">
        <v>277</v>
      </c>
      <c r="E819" s="78"/>
      <c r="F819" s="78"/>
      <c r="G819" s="78"/>
      <c r="H819" s="142">
        <f>H820+H856+H862</f>
        <v>506440.99999999994</v>
      </c>
      <c r="I819" s="142">
        <f>I820+I856+I862</f>
        <v>329991.8</v>
      </c>
      <c r="J819" s="143">
        <f t="shared" si="335"/>
        <v>65.158981993953887</v>
      </c>
    </row>
    <row r="820" spans="1:10" x14ac:dyDescent="0.2">
      <c r="A820" s="115" t="s">
        <v>272</v>
      </c>
      <c r="B820" s="98"/>
      <c r="C820" s="71" t="s">
        <v>129</v>
      </c>
      <c r="D820" s="79" t="s">
        <v>277</v>
      </c>
      <c r="E820" s="135" t="s">
        <v>184</v>
      </c>
      <c r="F820" s="71"/>
      <c r="G820" s="71"/>
      <c r="H820" s="142">
        <f>H821</f>
        <v>505624.69999999995</v>
      </c>
      <c r="I820" s="142">
        <f t="shared" ref="I820" si="341">I821</f>
        <v>329312</v>
      </c>
      <c r="J820" s="143">
        <f t="shared" si="335"/>
        <v>65.129729619617081</v>
      </c>
    </row>
    <row r="821" spans="1:10" x14ac:dyDescent="0.2">
      <c r="A821" s="120" t="s">
        <v>132</v>
      </c>
      <c r="B821" s="99"/>
      <c r="C821" s="72" t="s">
        <v>129</v>
      </c>
      <c r="D821" s="79" t="s">
        <v>277</v>
      </c>
      <c r="E821" s="135" t="s">
        <v>261</v>
      </c>
      <c r="F821" s="91"/>
      <c r="G821" s="91"/>
      <c r="H821" s="142">
        <f>H822+H851</f>
        <v>505624.69999999995</v>
      </c>
      <c r="I821" s="142">
        <f>I822+I851</f>
        <v>329312</v>
      </c>
      <c r="J821" s="143">
        <f t="shared" si="335"/>
        <v>65.129729619617081</v>
      </c>
    </row>
    <row r="822" spans="1:10" ht="25.5" x14ac:dyDescent="0.2">
      <c r="A822" s="156" t="s">
        <v>523</v>
      </c>
      <c r="B822" s="141"/>
      <c r="C822" s="138" t="s">
        <v>129</v>
      </c>
      <c r="D822" s="79" t="s">
        <v>277</v>
      </c>
      <c r="E822" s="135" t="s">
        <v>526</v>
      </c>
      <c r="F822" s="90"/>
      <c r="G822" s="90"/>
      <c r="H822" s="142">
        <f>H823+H827+H831+H835+H838+H842+H845</f>
        <v>504968.69999999995</v>
      </c>
      <c r="I822" s="142">
        <f>I823+I827+I831+I835+I838+I842+I845</f>
        <v>328727.5</v>
      </c>
      <c r="J822" s="143">
        <f t="shared" si="335"/>
        <v>65.098589278899865</v>
      </c>
    </row>
    <row r="823" spans="1:10" ht="25.5" x14ac:dyDescent="0.2">
      <c r="A823" s="177" t="s">
        <v>258</v>
      </c>
      <c r="B823" s="141"/>
      <c r="C823" s="150" t="s">
        <v>129</v>
      </c>
      <c r="D823" s="95" t="s">
        <v>277</v>
      </c>
      <c r="E823" s="147" t="s">
        <v>527</v>
      </c>
      <c r="F823" s="94"/>
      <c r="G823" s="94"/>
      <c r="H823" s="148">
        <f>H824</f>
        <v>77112.400000000009</v>
      </c>
      <c r="I823" s="148">
        <f t="shared" ref="I823" si="342">I824</f>
        <v>57631.700000000004</v>
      </c>
      <c r="J823" s="143">
        <f t="shared" si="335"/>
        <v>74.73726663934724</v>
      </c>
    </row>
    <row r="824" spans="1:10" ht="25.5" x14ac:dyDescent="0.2">
      <c r="A824" s="149" t="s">
        <v>79</v>
      </c>
      <c r="B824" s="99"/>
      <c r="C824" s="80" t="s">
        <v>129</v>
      </c>
      <c r="D824" s="95" t="s">
        <v>277</v>
      </c>
      <c r="E824" s="147" t="s">
        <v>527</v>
      </c>
      <c r="F824" s="151" t="s">
        <v>80</v>
      </c>
      <c r="G824" s="94"/>
      <c r="H824" s="148">
        <f>SUM(H825:H826)</f>
        <v>77112.400000000009</v>
      </c>
      <c r="I824" s="148">
        <f>SUM(I825:I826)</f>
        <v>57631.700000000004</v>
      </c>
      <c r="J824" s="143">
        <f t="shared" si="335"/>
        <v>74.73726663934724</v>
      </c>
    </row>
    <row r="825" spans="1:10" x14ac:dyDescent="0.2">
      <c r="A825" s="149" t="s">
        <v>81</v>
      </c>
      <c r="B825" s="100"/>
      <c r="C825" s="88" t="s">
        <v>129</v>
      </c>
      <c r="D825" s="95" t="s">
        <v>277</v>
      </c>
      <c r="E825" s="147" t="s">
        <v>527</v>
      </c>
      <c r="F825" s="151" t="s">
        <v>82</v>
      </c>
      <c r="G825" s="159" t="s">
        <v>209</v>
      </c>
      <c r="H825" s="148">
        <v>62670.8</v>
      </c>
      <c r="I825" s="148">
        <v>46312.3</v>
      </c>
      <c r="J825" s="143">
        <f t="shared" si="335"/>
        <v>73.897732277232777</v>
      </c>
    </row>
    <row r="826" spans="1:10" x14ac:dyDescent="0.2">
      <c r="A826" s="149" t="s">
        <v>104</v>
      </c>
      <c r="B826" s="101"/>
      <c r="C826" s="88" t="s">
        <v>129</v>
      </c>
      <c r="D826" s="95" t="s">
        <v>277</v>
      </c>
      <c r="E826" s="147" t="s">
        <v>527</v>
      </c>
      <c r="F826" s="94">
        <v>620</v>
      </c>
      <c r="G826" s="159" t="s">
        <v>209</v>
      </c>
      <c r="H826" s="148">
        <v>14441.6</v>
      </c>
      <c r="I826" s="148">
        <v>11319.4</v>
      </c>
      <c r="J826" s="143">
        <f t="shared" si="335"/>
        <v>78.380511854642137</v>
      </c>
    </row>
    <row r="827" spans="1:10" ht="38.25" x14ac:dyDescent="0.2">
      <c r="A827" s="177" t="s">
        <v>524</v>
      </c>
      <c r="B827" s="141"/>
      <c r="C827" s="150" t="s">
        <v>129</v>
      </c>
      <c r="D827" s="95" t="s">
        <v>277</v>
      </c>
      <c r="E827" s="147" t="s">
        <v>528</v>
      </c>
      <c r="F827" s="94"/>
      <c r="G827" s="94"/>
      <c r="H827" s="148">
        <f>H828</f>
        <v>3908.2999999999997</v>
      </c>
      <c r="I827" s="148">
        <f t="shared" ref="I827" si="343">I828</f>
        <v>3206.9</v>
      </c>
      <c r="J827" s="143">
        <f t="shared" si="335"/>
        <v>82.053578282117556</v>
      </c>
    </row>
    <row r="828" spans="1:10" ht="25.5" x14ac:dyDescent="0.2">
      <c r="A828" s="149" t="s">
        <v>79</v>
      </c>
      <c r="B828" s="141"/>
      <c r="C828" s="150" t="s">
        <v>129</v>
      </c>
      <c r="D828" s="95" t="s">
        <v>277</v>
      </c>
      <c r="E828" s="147" t="s">
        <v>528</v>
      </c>
      <c r="F828" s="151" t="s">
        <v>80</v>
      </c>
      <c r="G828" s="94"/>
      <c r="H828" s="148">
        <f>SUM(H830+H829)</f>
        <v>3908.2999999999997</v>
      </c>
      <c r="I828" s="148">
        <f t="shared" ref="I828" si="344">SUM(I830+I829)</f>
        <v>3206.9</v>
      </c>
      <c r="J828" s="143">
        <f t="shared" si="335"/>
        <v>82.053578282117556</v>
      </c>
    </row>
    <row r="829" spans="1:10" x14ac:dyDescent="0.2">
      <c r="A829" s="149" t="s">
        <v>81</v>
      </c>
      <c r="B829" s="141"/>
      <c r="C829" s="150" t="s">
        <v>129</v>
      </c>
      <c r="D829" s="95" t="s">
        <v>277</v>
      </c>
      <c r="E829" s="147" t="s">
        <v>528</v>
      </c>
      <c r="F829" s="151" t="s">
        <v>82</v>
      </c>
      <c r="G829" s="159" t="s">
        <v>209</v>
      </c>
      <c r="H829" s="148">
        <v>1141.0999999999999</v>
      </c>
      <c r="I829" s="148">
        <v>992.1</v>
      </c>
      <c r="J829" s="143">
        <f t="shared" si="335"/>
        <v>86.942423976864433</v>
      </c>
    </row>
    <row r="830" spans="1:10" x14ac:dyDescent="0.2">
      <c r="A830" s="149" t="s">
        <v>104</v>
      </c>
      <c r="B830" s="98"/>
      <c r="C830" s="150" t="s">
        <v>129</v>
      </c>
      <c r="D830" s="95" t="s">
        <v>277</v>
      </c>
      <c r="E830" s="147" t="s">
        <v>528</v>
      </c>
      <c r="F830" s="94">
        <v>620</v>
      </c>
      <c r="G830" s="159" t="s">
        <v>209</v>
      </c>
      <c r="H830" s="148">
        <v>2767.2</v>
      </c>
      <c r="I830" s="148">
        <v>2214.8000000000002</v>
      </c>
      <c r="J830" s="143">
        <f t="shared" si="335"/>
        <v>80.037583116507676</v>
      </c>
    </row>
    <row r="831" spans="1:10" ht="38.25" x14ac:dyDescent="0.2">
      <c r="A831" s="177" t="s">
        <v>525</v>
      </c>
      <c r="B831" s="98"/>
      <c r="C831" s="150" t="s">
        <v>129</v>
      </c>
      <c r="D831" s="95" t="s">
        <v>277</v>
      </c>
      <c r="E831" s="147" t="s">
        <v>529</v>
      </c>
      <c r="F831" s="94"/>
      <c r="G831" s="94"/>
      <c r="H831" s="148">
        <f>H832</f>
        <v>17174</v>
      </c>
      <c r="I831" s="148">
        <f t="shared" ref="I831" si="345">I832</f>
        <v>12685.5</v>
      </c>
      <c r="J831" s="143">
        <f t="shared" si="335"/>
        <v>73.864562711074882</v>
      </c>
    </row>
    <row r="832" spans="1:10" ht="25.5" x14ac:dyDescent="0.2">
      <c r="A832" s="149" t="s">
        <v>79</v>
      </c>
      <c r="B832" s="98"/>
      <c r="C832" s="150" t="s">
        <v>129</v>
      </c>
      <c r="D832" s="95" t="s">
        <v>277</v>
      </c>
      <c r="E832" s="147" t="s">
        <v>529</v>
      </c>
      <c r="F832" s="151" t="s">
        <v>80</v>
      </c>
      <c r="G832" s="94"/>
      <c r="H832" s="148">
        <f>H833+H834</f>
        <v>17174</v>
      </c>
      <c r="I832" s="148">
        <f t="shared" ref="I832" si="346">I833+I834</f>
        <v>12685.5</v>
      </c>
      <c r="J832" s="143">
        <f t="shared" si="335"/>
        <v>73.864562711074882</v>
      </c>
    </row>
    <row r="833" spans="1:10" x14ac:dyDescent="0.2">
      <c r="A833" s="149" t="s">
        <v>81</v>
      </c>
      <c r="B833" s="98"/>
      <c r="C833" s="150" t="s">
        <v>129</v>
      </c>
      <c r="D833" s="95" t="s">
        <v>277</v>
      </c>
      <c r="E833" s="147" t="s">
        <v>529</v>
      </c>
      <c r="F833" s="151" t="s">
        <v>82</v>
      </c>
      <c r="G833" s="159" t="s">
        <v>209</v>
      </c>
      <c r="H833" s="148">
        <v>15005.6</v>
      </c>
      <c r="I833" s="148">
        <v>10816.1</v>
      </c>
      <c r="J833" s="143">
        <f t="shared" si="335"/>
        <v>72.080423308631453</v>
      </c>
    </row>
    <row r="834" spans="1:10" x14ac:dyDescent="0.2">
      <c r="A834" s="149" t="s">
        <v>104</v>
      </c>
      <c r="B834" s="98"/>
      <c r="C834" s="150" t="s">
        <v>129</v>
      </c>
      <c r="D834" s="95" t="s">
        <v>277</v>
      </c>
      <c r="E834" s="147" t="s">
        <v>529</v>
      </c>
      <c r="F834" s="94">
        <v>620</v>
      </c>
      <c r="G834" s="159" t="s">
        <v>209</v>
      </c>
      <c r="H834" s="148">
        <v>2168.4</v>
      </c>
      <c r="I834" s="148">
        <v>1869.4</v>
      </c>
      <c r="J834" s="143">
        <f t="shared" si="335"/>
        <v>86.211031175059944</v>
      </c>
    </row>
    <row r="835" spans="1:10" ht="38.25" x14ac:dyDescent="0.2">
      <c r="A835" s="177" t="s">
        <v>530</v>
      </c>
      <c r="B835" s="98"/>
      <c r="C835" s="150" t="s">
        <v>129</v>
      </c>
      <c r="D835" s="95" t="s">
        <v>277</v>
      </c>
      <c r="E835" s="147" t="s">
        <v>534</v>
      </c>
      <c r="F835" s="151"/>
      <c r="G835" s="159"/>
      <c r="H835" s="148">
        <f>H836</f>
        <v>74385.3</v>
      </c>
      <c r="I835" s="148">
        <f t="shared" ref="I835:I836" si="347">I836</f>
        <v>30377</v>
      </c>
      <c r="J835" s="143">
        <f t="shared" si="335"/>
        <v>40.837369749130538</v>
      </c>
    </row>
    <row r="836" spans="1:10" ht="25.5" x14ac:dyDescent="0.2">
      <c r="A836" s="149" t="s">
        <v>79</v>
      </c>
      <c r="B836" s="98"/>
      <c r="C836" s="150" t="s">
        <v>129</v>
      </c>
      <c r="D836" s="95" t="s">
        <v>277</v>
      </c>
      <c r="E836" s="147" t="s">
        <v>534</v>
      </c>
      <c r="F836" s="151">
        <v>600</v>
      </c>
      <c r="G836" s="159"/>
      <c r="H836" s="148">
        <f>H837</f>
        <v>74385.3</v>
      </c>
      <c r="I836" s="148">
        <f t="shared" si="347"/>
        <v>30377</v>
      </c>
      <c r="J836" s="143">
        <f t="shared" si="335"/>
        <v>40.837369749130538</v>
      </c>
    </row>
    <row r="837" spans="1:10" x14ac:dyDescent="0.2">
      <c r="A837" s="149" t="s">
        <v>81</v>
      </c>
      <c r="B837" s="98"/>
      <c r="C837" s="150" t="s">
        <v>129</v>
      </c>
      <c r="D837" s="95" t="s">
        <v>277</v>
      </c>
      <c r="E837" s="147" t="s">
        <v>534</v>
      </c>
      <c r="F837" s="151" t="s">
        <v>82</v>
      </c>
      <c r="G837" s="159" t="s">
        <v>209</v>
      </c>
      <c r="H837" s="148">
        <v>74385.3</v>
      </c>
      <c r="I837" s="148">
        <v>30377</v>
      </c>
      <c r="J837" s="143">
        <f t="shared" si="335"/>
        <v>40.837369749130538</v>
      </c>
    </row>
    <row r="838" spans="1:10" ht="51" x14ac:dyDescent="0.2">
      <c r="A838" s="174" t="s">
        <v>531</v>
      </c>
      <c r="B838" s="98"/>
      <c r="C838" s="150" t="s">
        <v>129</v>
      </c>
      <c r="D838" s="95" t="s">
        <v>277</v>
      </c>
      <c r="E838" s="147" t="s">
        <v>535</v>
      </c>
      <c r="F838" s="151"/>
      <c r="G838" s="159"/>
      <c r="H838" s="148">
        <f t="shared" ref="H838:I838" si="348">H839</f>
        <v>13192.900000000001</v>
      </c>
      <c r="I838" s="148">
        <f t="shared" si="348"/>
        <v>9967.5</v>
      </c>
      <c r="J838" s="143">
        <f t="shared" si="335"/>
        <v>75.552001455328238</v>
      </c>
    </row>
    <row r="839" spans="1:10" ht="25.5" x14ac:dyDescent="0.2">
      <c r="A839" s="149" t="s">
        <v>79</v>
      </c>
      <c r="B839" s="98"/>
      <c r="C839" s="150" t="s">
        <v>129</v>
      </c>
      <c r="D839" s="95" t="s">
        <v>277</v>
      </c>
      <c r="E839" s="147" t="s">
        <v>535</v>
      </c>
      <c r="F839" s="151">
        <v>600</v>
      </c>
      <c r="G839" s="159"/>
      <c r="H839" s="148">
        <f>H840+H841</f>
        <v>13192.900000000001</v>
      </c>
      <c r="I839" s="148">
        <f>I840+I841</f>
        <v>9967.5</v>
      </c>
      <c r="J839" s="143">
        <f t="shared" si="335"/>
        <v>75.552001455328238</v>
      </c>
    </row>
    <row r="840" spans="1:10" x14ac:dyDescent="0.2">
      <c r="A840" s="149" t="s">
        <v>81</v>
      </c>
      <c r="B840" s="98"/>
      <c r="C840" s="150" t="s">
        <v>129</v>
      </c>
      <c r="D840" s="95" t="s">
        <v>277</v>
      </c>
      <c r="E840" s="147" t="s">
        <v>535</v>
      </c>
      <c r="F840" s="151" t="s">
        <v>82</v>
      </c>
      <c r="G840" s="159" t="s">
        <v>209</v>
      </c>
      <c r="H840" s="148">
        <v>8320.2000000000007</v>
      </c>
      <c r="I840" s="148">
        <f>9967.5-2556.6</f>
        <v>7410.9</v>
      </c>
      <c r="J840" s="143">
        <f t="shared" si="335"/>
        <v>89.071176173649661</v>
      </c>
    </row>
    <row r="841" spans="1:10" x14ac:dyDescent="0.2">
      <c r="A841" s="149" t="s">
        <v>81</v>
      </c>
      <c r="B841" s="98"/>
      <c r="C841" s="150" t="s">
        <v>129</v>
      </c>
      <c r="D841" s="95" t="s">
        <v>277</v>
      </c>
      <c r="E841" s="147" t="s">
        <v>535</v>
      </c>
      <c r="F841" s="151" t="s">
        <v>82</v>
      </c>
      <c r="G841" s="159" t="s">
        <v>861</v>
      </c>
      <c r="H841" s="148">
        <v>4872.7</v>
      </c>
      <c r="I841" s="148">
        <v>2556.6</v>
      </c>
      <c r="J841" s="143">
        <f t="shared" si="335"/>
        <v>52.467830976665923</v>
      </c>
    </row>
    <row r="842" spans="1:10" ht="63.75" x14ac:dyDescent="0.2">
      <c r="A842" s="174" t="s">
        <v>532</v>
      </c>
      <c r="B842" s="98"/>
      <c r="C842" s="150" t="s">
        <v>129</v>
      </c>
      <c r="D842" s="95" t="s">
        <v>277</v>
      </c>
      <c r="E842" s="147" t="s">
        <v>536</v>
      </c>
      <c r="F842" s="151"/>
      <c r="G842" s="151"/>
      <c r="H842" s="148">
        <f>H843</f>
        <v>16744.8</v>
      </c>
      <c r="I842" s="148">
        <f t="shared" ref="I842:I843" si="349">I843</f>
        <v>9879.2999999999993</v>
      </c>
      <c r="J842" s="143">
        <f t="shared" si="335"/>
        <v>58.999211695571162</v>
      </c>
    </row>
    <row r="843" spans="1:10" ht="25.5" x14ac:dyDescent="0.2">
      <c r="A843" s="149" t="s">
        <v>79</v>
      </c>
      <c r="B843" s="98"/>
      <c r="C843" s="150" t="s">
        <v>129</v>
      </c>
      <c r="D843" s="95" t="s">
        <v>277</v>
      </c>
      <c r="E843" s="147" t="s">
        <v>536</v>
      </c>
      <c r="F843" s="151">
        <v>600</v>
      </c>
      <c r="G843" s="159"/>
      <c r="H843" s="148">
        <f>H844</f>
        <v>16744.8</v>
      </c>
      <c r="I843" s="148">
        <f t="shared" si="349"/>
        <v>9879.2999999999993</v>
      </c>
      <c r="J843" s="143">
        <f t="shared" si="335"/>
        <v>58.999211695571162</v>
      </c>
    </row>
    <row r="844" spans="1:10" x14ac:dyDescent="0.2">
      <c r="A844" s="149" t="s">
        <v>81</v>
      </c>
      <c r="B844" s="98"/>
      <c r="C844" s="150" t="s">
        <v>129</v>
      </c>
      <c r="D844" s="95" t="s">
        <v>277</v>
      </c>
      <c r="E844" s="147" t="s">
        <v>536</v>
      </c>
      <c r="F844" s="151" t="s">
        <v>82</v>
      </c>
      <c r="G844" s="159" t="s">
        <v>209</v>
      </c>
      <c r="H844" s="148">
        <v>16744.8</v>
      </c>
      <c r="I844" s="172">
        <v>9879.2999999999993</v>
      </c>
      <c r="J844" s="143">
        <f t="shared" si="335"/>
        <v>58.999211695571162</v>
      </c>
    </row>
    <row r="845" spans="1:10" ht="102" x14ac:dyDescent="0.2">
      <c r="A845" s="174" t="s">
        <v>533</v>
      </c>
      <c r="B845" s="98"/>
      <c r="C845" s="150" t="s">
        <v>129</v>
      </c>
      <c r="D845" s="95" t="s">
        <v>277</v>
      </c>
      <c r="E845" s="147" t="s">
        <v>537</v>
      </c>
      <c r="F845" s="151"/>
      <c r="G845" s="159"/>
      <c r="H845" s="148">
        <f>H846+H848</f>
        <v>302451</v>
      </c>
      <c r="I845" s="148">
        <f t="shared" ref="I845" si="350">I846+I848</f>
        <v>204979.59999999998</v>
      </c>
      <c r="J845" s="143">
        <f t="shared" si="335"/>
        <v>67.772829317806853</v>
      </c>
    </row>
    <row r="846" spans="1:10" ht="38.25" x14ac:dyDescent="0.2">
      <c r="A846" s="149" t="s">
        <v>63</v>
      </c>
      <c r="B846" s="98"/>
      <c r="C846" s="150" t="s">
        <v>129</v>
      </c>
      <c r="D846" s="95" t="s">
        <v>277</v>
      </c>
      <c r="E846" s="147" t="s">
        <v>537</v>
      </c>
      <c r="F846" s="151" t="s">
        <v>64</v>
      </c>
      <c r="G846" s="151"/>
      <c r="H846" s="148">
        <f>H847</f>
        <v>350</v>
      </c>
      <c r="I846" s="148">
        <f t="shared" ref="I846" si="351">I847</f>
        <v>0</v>
      </c>
      <c r="J846" s="143">
        <f t="shared" si="335"/>
        <v>0</v>
      </c>
    </row>
    <row r="847" spans="1:10" x14ac:dyDescent="0.2">
      <c r="A847" s="149" t="s">
        <v>77</v>
      </c>
      <c r="B847" s="98"/>
      <c r="C847" s="150" t="s">
        <v>129</v>
      </c>
      <c r="D847" s="95" t="s">
        <v>277</v>
      </c>
      <c r="E847" s="147" t="s">
        <v>537</v>
      </c>
      <c r="F847" s="151" t="s">
        <v>78</v>
      </c>
      <c r="G847" s="151">
        <v>900303</v>
      </c>
      <c r="H847" s="148">
        <v>350</v>
      </c>
      <c r="I847" s="148">
        <v>0</v>
      </c>
      <c r="J847" s="143">
        <f t="shared" si="335"/>
        <v>0</v>
      </c>
    </row>
    <row r="848" spans="1:10" ht="25.5" x14ac:dyDescent="0.2">
      <c r="A848" s="149" t="s">
        <v>79</v>
      </c>
      <c r="B848" s="98"/>
      <c r="C848" s="150" t="s">
        <v>129</v>
      </c>
      <c r="D848" s="95" t="s">
        <v>277</v>
      </c>
      <c r="E848" s="147" t="s">
        <v>537</v>
      </c>
      <c r="F848" s="151" t="s">
        <v>80</v>
      </c>
      <c r="G848" s="151"/>
      <c r="H848" s="148">
        <f>H849+H850</f>
        <v>302101</v>
      </c>
      <c r="I848" s="148">
        <f t="shared" ref="I848" si="352">I849+I850</f>
        <v>204979.59999999998</v>
      </c>
      <c r="J848" s="143">
        <f t="shared" si="335"/>
        <v>67.851347728077698</v>
      </c>
    </row>
    <row r="849" spans="1:10" x14ac:dyDescent="0.2">
      <c r="A849" s="149" t="s">
        <v>81</v>
      </c>
      <c r="B849" s="98"/>
      <c r="C849" s="150" t="s">
        <v>129</v>
      </c>
      <c r="D849" s="95" t="s">
        <v>277</v>
      </c>
      <c r="E849" s="147" t="s">
        <v>537</v>
      </c>
      <c r="F849" s="151" t="s">
        <v>82</v>
      </c>
      <c r="G849" s="151">
        <v>900303</v>
      </c>
      <c r="H849" s="148">
        <v>251500</v>
      </c>
      <c r="I849" s="148">
        <v>176463.3</v>
      </c>
      <c r="J849" s="143">
        <f t="shared" si="335"/>
        <v>70.164333996023856</v>
      </c>
    </row>
    <row r="850" spans="1:10" x14ac:dyDescent="0.2">
      <c r="A850" s="149" t="s">
        <v>104</v>
      </c>
      <c r="B850" s="98"/>
      <c r="C850" s="150" t="s">
        <v>129</v>
      </c>
      <c r="D850" s="95" t="s">
        <v>277</v>
      </c>
      <c r="E850" s="147" t="s">
        <v>537</v>
      </c>
      <c r="F850" s="151">
        <v>620</v>
      </c>
      <c r="G850" s="151">
        <v>900303</v>
      </c>
      <c r="H850" s="148">
        <v>50601</v>
      </c>
      <c r="I850" s="148">
        <v>28516.3</v>
      </c>
      <c r="J850" s="143">
        <f t="shared" si="335"/>
        <v>56.355210371336526</v>
      </c>
    </row>
    <row r="851" spans="1:10" ht="38.25" x14ac:dyDescent="0.2">
      <c r="A851" s="156" t="s">
        <v>600</v>
      </c>
      <c r="B851" s="98"/>
      <c r="C851" s="138" t="s">
        <v>129</v>
      </c>
      <c r="D851" s="79" t="s">
        <v>277</v>
      </c>
      <c r="E851" s="135" t="s">
        <v>259</v>
      </c>
      <c r="F851" s="90"/>
      <c r="G851" s="90"/>
      <c r="H851" s="142">
        <f>H852</f>
        <v>656</v>
      </c>
      <c r="I851" s="142">
        <f t="shared" ref="I851" si="353">I852</f>
        <v>584.5</v>
      </c>
      <c r="J851" s="143">
        <f t="shared" si="335"/>
        <v>89.100609756097555</v>
      </c>
    </row>
    <row r="852" spans="1:10" ht="51" x14ac:dyDescent="0.2">
      <c r="A852" s="177" t="s">
        <v>832</v>
      </c>
      <c r="B852" s="98"/>
      <c r="C852" s="150" t="s">
        <v>129</v>
      </c>
      <c r="D852" s="95" t="s">
        <v>277</v>
      </c>
      <c r="E852" s="147" t="s">
        <v>833</v>
      </c>
      <c r="F852" s="94"/>
      <c r="G852" s="94"/>
      <c r="H852" s="148">
        <f>H853</f>
        <v>656</v>
      </c>
      <c r="I852" s="148">
        <f t="shared" ref="I852" si="354">I853</f>
        <v>584.5</v>
      </c>
      <c r="J852" s="143">
        <f t="shared" si="335"/>
        <v>89.100609756097555</v>
      </c>
    </row>
    <row r="853" spans="1:10" ht="25.5" x14ac:dyDescent="0.2">
      <c r="A853" s="149" t="s">
        <v>79</v>
      </c>
      <c r="B853" s="98"/>
      <c r="C853" s="150" t="s">
        <v>129</v>
      </c>
      <c r="D853" s="95" t="s">
        <v>277</v>
      </c>
      <c r="E853" s="147" t="s">
        <v>833</v>
      </c>
      <c r="F853" s="151" t="s">
        <v>80</v>
      </c>
      <c r="G853" s="90"/>
      <c r="H853" s="148">
        <f>H854+H855</f>
        <v>656</v>
      </c>
      <c r="I853" s="148">
        <f t="shared" ref="I853" si="355">I854+I855</f>
        <v>584.5</v>
      </c>
      <c r="J853" s="143">
        <f t="shared" si="335"/>
        <v>89.100609756097555</v>
      </c>
    </row>
    <row r="854" spans="1:10" x14ac:dyDescent="0.2">
      <c r="A854" s="149" t="s">
        <v>81</v>
      </c>
      <c r="B854" s="98"/>
      <c r="C854" s="150" t="s">
        <v>129</v>
      </c>
      <c r="D854" s="95" t="s">
        <v>277</v>
      </c>
      <c r="E854" s="147" t="s">
        <v>833</v>
      </c>
      <c r="F854" s="151" t="s">
        <v>82</v>
      </c>
      <c r="G854" s="94">
        <v>900304</v>
      </c>
      <c r="H854" s="148">
        <v>576.9</v>
      </c>
      <c r="I854" s="148">
        <v>518.1</v>
      </c>
      <c r="J854" s="143">
        <f t="shared" si="335"/>
        <v>89.807592303692147</v>
      </c>
    </row>
    <row r="855" spans="1:10" x14ac:dyDescent="0.2">
      <c r="A855" s="149" t="s">
        <v>104</v>
      </c>
      <c r="B855" s="98"/>
      <c r="C855" s="150" t="s">
        <v>129</v>
      </c>
      <c r="D855" s="95" t="s">
        <v>277</v>
      </c>
      <c r="E855" s="147" t="s">
        <v>833</v>
      </c>
      <c r="F855" s="151" t="s">
        <v>105</v>
      </c>
      <c r="G855" s="94">
        <v>900304</v>
      </c>
      <c r="H855" s="148">
        <v>79.099999999999994</v>
      </c>
      <c r="I855" s="148">
        <v>66.400000000000006</v>
      </c>
      <c r="J855" s="143">
        <f t="shared" si="335"/>
        <v>83.944374209860953</v>
      </c>
    </row>
    <row r="856" spans="1:10" ht="25.5" x14ac:dyDescent="0.2">
      <c r="A856" s="145" t="s">
        <v>538</v>
      </c>
      <c r="B856" s="98"/>
      <c r="C856" s="138" t="s">
        <v>129</v>
      </c>
      <c r="D856" s="79" t="s">
        <v>277</v>
      </c>
      <c r="E856" s="135" t="s">
        <v>172</v>
      </c>
      <c r="F856" s="90"/>
      <c r="G856" s="153"/>
      <c r="H856" s="142">
        <f>H857</f>
        <v>87</v>
      </c>
      <c r="I856" s="142">
        <f t="shared" ref="I856:I857" si="356">I857</f>
        <v>0</v>
      </c>
      <c r="J856" s="143">
        <f t="shared" si="335"/>
        <v>0</v>
      </c>
    </row>
    <row r="857" spans="1:10" x14ac:dyDescent="0.2">
      <c r="A857" s="145" t="s">
        <v>539</v>
      </c>
      <c r="B857" s="98"/>
      <c r="C857" s="138" t="s">
        <v>129</v>
      </c>
      <c r="D857" s="79" t="s">
        <v>277</v>
      </c>
      <c r="E857" s="135" t="s">
        <v>173</v>
      </c>
      <c r="F857" s="90"/>
      <c r="G857" s="153"/>
      <c r="H857" s="142">
        <f>H858</f>
        <v>87</v>
      </c>
      <c r="I857" s="142">
        <f t="shared" si="356"/>
        <v>0</v>
      </c>
      <c r="J857" s="143">
        <f t="shared" si="335"/>
        <v>0</v>
      </c>
    </row>
    <row r="858" spans="1:10" ht="38.25" x14ac:dyDescent="0.2">
      <c r="A858" s="178" t="s">
        <v>540</v>
      </c>
      <c r="B858" s="98"/>
      <c r="C858" s="138" t="s">
        <v>129</v>
      </c>
      <c r="D858" s="79" t="s">
        <v>277</v>
      </c>
      <c r="E858" s="135" t="s">
        <v>179</v>
      </c>
      <c r="F858" s="153"/>
      <c r="G858" s="153"/>
      <c r="H858" s="142">
        <f t="shared" ref="H858:I860" si="357">H859</f>
        <v>87</v>
      </c>
      <c r="I858" s="142">
        <f t="shared" si="357"/>
        <v>0</v>
      </c>
      <c r="J858" s="143">
        <f t="shared" ref="J858:J921" si="358">I858/H858*100</f>
        <v>0</v>
      </c>
    </row>
    <row r="859" spans="1:10" x14ac:dyDescent="0.2">
      <c r="A859" s="179" t="s">
        <v>206</v>
      </c>
      <c r="B859" s="98"/>
      <c r="C859" s="150" t="s">
        <v>129</v>
      </c>
      <c r="D859" s="95" t="s">
        <v>277</v>
      </c>
      <c r="E859" s="147" t="s">
        <v>210</v>
      </c>
      <c r="F859" s="151"/>
      <c r="G859" s="151"/>
      <c r="H859" s="148">
        <f>H860</f>
        <v>87</v>
      </c>
      <c r="I859" s="148">
        <f t="shared" si="357"/>
        <v>0</v>
      </c>
      <c r="J859" s="143">
        <f t="shared" si="358"/>
        <v>0</v>
      </c>
    </row>
    <row r="860" spans="1:10" ht="25.5" x14ac:dyDescent="0.2">
      <c r="A860" s="149" t="s">
        <v>79</v>
      </c>
      <c r="B860" s="98"/>
      <c r="C860" s="85" t="s">
        <v>129</v>
      </c>
      <c r="D860" s="95" t="s">
        <v>277</v>
      </c>
      <c r="E860" s="147" t="s">
        <v>210</v>
      </c>
      <c r="F860" s="151">
        <v>600</v>
      </c>
      <c r="G860" s="151"/>
      <c r="H860" s="148">
        <f>H861</f>
        <v>87</v>
      </c>
      <c r="I860" s="148">
        <f t="shared" si="357"/>
        <v>0</v>
      </c>
      <c r="J860" s="143">
        <f t="shared" si="358"/>
        <v>0</v>
      </c>
    </row>
    <row r="861" spans="1:10" x14ac:dyDescent="0.2">
      <c r="A861" s="149" t="s">
        <v>81</v>
      </c>
      <c r="B861" s="99"/>
      <c r="C861" s="80" t="s">
        <v>129</v>
      </c>
      <c r="D861" s="95" t="s">
        <v>277</v>
      </c>
      <c r="E861" s="147" t="s">
        <v>210</v>
      </c>
      <c r="F861" s="151">
        <v>610</v>
      </c>
      <c r="G861" s="151">
        <v>900100</v>
      </c>
      <c r="H861" s="148">
        <v>87</v>
      </c>
      <c r="I861" s="148">
        <v>0</v>
      </c>
      <c r="J861" s="143">
        <f t="shared" si="358"/>
        <v>0</v>
      </c>
    </row>
    <row r="862" spans="1:10" ht="25.5" x14ac:dyDescent="0.2">
      <c r="A862" s="158" t="s">
        <v>546</v>
      </c>
      <c r="B862" s="99"/>
      <c r="C862" s="73" t="s">
        <v>129</v>
      </c>
      <c r="D862" s="79" t="s">
        <v>277</v>
      </c>
      <c r="E862" s="135" t="s">
        <v>148</v>
      </c>
      <c r="F862" s="151"/>
      <c r="G862" s="151"/>
      <c r="H862" s="142">
        <f>H863+H868</f>
        <v>729.30000000000007</v>
      </c>
      <c r="I862" s="142">
        <f t="shared" ref="I862" si="359">I863+I868</f>
        <v>679.80000000000007</v>
      </c>
      <c r="J862" s="143">
        <f t="shared" si="358"/>
        <v>93.212669683257914</v>
      </c>
    </row>
    <row r="863" spans="1:10" x14ac:dyDescent="0.2">
      <c r="A863" s="158" t="s">
        <v>709</v>
      </c>
      <c r="B863" s="99"/>
      <c r="C863" s="73" t="s">
        <v>129</v>
      </c>
      <c r="D863" s="79" t="s">
        <v>277</v>
      </c>
      <c r="E863" s="135" t="s">
        <v>150</v>
      </c>
      <c r="F863" s="96"/>
      <c r="G863" s="96"/>
      <c r="H863" s="142">
        <f>H864</f>
        <v>115</v>
      </c>
      <c r="I863" s="142">
        <f t="shared" ref="I863:I866" si="360">I864</f>
        <v>115</v>
      </c>
      <c r="J863" s="143">
        <f t="shared" si="358"/>
        <v>100</v>
      </c>
    </row>
    <row r="864" spans="1:10" ht="25.5" x14ac:dyDescent="0.2">
      <c r="A864" s="160" t="s">
        <v>710</v>
      </c>
      <c r="B864" s="99"/>
      <c r="C864" s="73" t="s">
        <v>129</v>
      </c>
      <c r="D864" s="79" t="s">
        <v>277</v>
      </c>
      <c r="E864" s="135" t="s">
        <v>151</v>
      </c>
      <c r="F864" s="153"/>
      <c r="G864" s="153"/>
      <c r="H864" s="142">
        <f>H865</f>
        <v>115</v>
      </c>
      <c r="I864" s="142">
        <f t="shared" si="360"/>
        <v>115</v>
      </c>
      <c r="J864" s="143">
        <f t="shared" si="358"/>
        <v>100</v>
      </c>
    </row>
    <row r="865" spans="1:10" ht="25.5" x14ac:dyDescent="0.2">
      <c r="A865" s="149" t="s">
        <v>846</v>
      </c>
      <c r="B865" s="99"/>
      <c r="C865" s="88" t="s">
        <v>129</v>
      </c>
      <c r="D865" s="95" t="s">
        <v>277</v>
      </c>
      <c r="E865" s="147" t="s">
        <v>847</v>
      </c>
      <c r="F865" s="151"/>
      <c r="G865" s="151"/>
      <c r="H865" s="148">
        <f>H866</f>
        <v>115</v>
      </c>
      <c r="I865" s="148">
        <f t="shared" si="360"/>
        <v>115</v>
      </c>
      <c r="J865" s="143">
        <f t="shared" si="358"/>
        <v>100</v>
      </c>
    </row>
    <row r="866" spans="1:10" ht="25.5" x14ac:dyDescent="0.2">
      <c r="A866" s="149" t="s">
        <v>79</v>
      </c>
      <c r="B866" s="99"/>
      <c r="C866" s="88" t="s">
        <v>129</v>
      </c>
      <c r="D866" s="95" t="s">
        <v>277</v>
      </c>
      <c r="E866" s="147" t="s">
        <v>847</v>
      </c>
      <c r="F866" s="151">
        <v>600</v>
      </c>
      <c r="G866" s="151"/>
      <c r="H866" s="148">
        <f>H867</f>
        <v>115</v>
      </c>
      <c r="I866" s="148">
        <f t="shared" si="360"/>
        <v>115</v>
      </c>
      <c r="J866" s="143">
        <f t="shared" si="358"/>
        <v>100</v>
      </c>
    </row>
    <row r="867" spans="1:10" x14ac:dyDescent="0.2">
      <c r="A867" s="149" t="s">
        <v>104</v>
      </c>
      <c r="B867" s="99"/>
      <c r="C867" s="88" t="s">
        <v>129</v>
      </c>
      <c r="D867" s="95" t="s">
        <v>277</v>
      </c>
      <c r="E867" s="147" t="s">
        <v>847</v>
      </c>
      <c r="F867" s="151">
        <v>620</v>
      </c>
      <c r="G867" s="151">
        <v>900100</v>
      </c>
      <c r="H867" s="148">
        <v>115</v>
      </c>
      <c r="I867" s="148">
        <v>115</v>
      </c>
      <c r="J867" s="143">
        <f t="shared" si="358"/>
        <v>100</v>
      </c>
    </row>
    <row r="868" spans="1:10" x14ac:dyDescent="0.2">
      <c r="A868" s="158" t="s">
        <v>541</v>
      </c>
      <c r="B868" s="100"/>
      <c r="C868" s="73" t="s">
        <v>129</v>
      </c>
      <c r="D868" s="79" t="s">
        <v>277</v>
      </c>
      <c r="E868" s="135" t="s">
        <v>543</v>
      </c>
      <c r="F868" s="96"/>
      <c r="G868" s="96"/>
      <c r="H868" s="142">
        <f t="shared" ref="H868:I870" si="361">H869</f>
        <v>614.30000000000007</v>
      </c>
      <c r="I868" s="142">
        <f t="shared" si="361"/>
        <v>564.80000000000007</v>
      </c>
      <c r="J868" s="143">
        <f t="shared" si="358"/>
        <v>91.942047859352101</v>
      </c>
    </row>
    <row r="869" spans="1:10" ht="25.5" x14ac:dyDescent="0.2">
      <c r="A869" s="176" t="s">
        <v>542</v>
      </c>
      <c r="B869" s="101"/>
      <c r="C869" s="84" t="s">
        <v>129</v>
      </c>
      <c r="D869" s="79" t="s">
        <v>277</v>
      </c>
      <c r="E869" s="135" t="s">
        <v>544</v>
      </c>
      <c r="F869" s="153"/>
      <c r="G869" s="153"/>
      <c r="H869" s="142">
        <f t="shared" si="361"/>
        <v>614.30000000000007</v>
      </c>
      <c r="I869" s="142">
        <f t="shared" si="361"/>
        <v>564.80000000000007</v>
      </c>
      <c r="J869" s="143">
        <f t="shared" si="358"/>
        <v>91.942047859352101</v>
      </c>
    </row>
    <row r="870" spans="1:10" ht="25.5" x14ac:dyDescent="0.2">
      <c r="A870" s="161" t="s">
        <v>228</v>
      </c>
      <c r="B870" s="141"/>
      <c r="C870" s="150" t="s">
        <v>129</v>
      </c>
      <c r="D870" s="95" t="s">
        <v>277</v>
      </c>
      <c r="E870" s="163" t="s">
        <v>545</v>
      </c>
      <c r="F870" s="151"/>
      <c r="G870" s="151"/>
      <c r="H870" s="148">
        <f>H871</f>
        <v>614.30000000000007</v>
      </c>
      <c r="I870" s="148">
        <f t="shared" si="361"/>
        <v>564.80000000000007</v>
      </c>
      <c r="J870" s="143">
        <f t="shared" si="358"/>
        <v>91.942047859352101</v>
      </c>
    </row>
    <row r="871" spans="1:10" ht="25.5" x14ac:dyDescent="0.2">
      <c r="A871" s="149" t="s">
        <v>79</v>
      </c>
      <c r="B871" s="141"/>
      <c r="C871" s="150" t="s">
        <v>129</v>
      </c>
      <c r="D871" s="95" t="s">
        <v>277</v>
      </c>
      <c r="E871" s="163" t="s">
        <v>545</v>
      </c>
      <c r="F871" s="151" t="s">
        <v>80</v>
      </c>
      <c r="G871" s="151"/>
      <c r="H871" s="148">
        <f>H872+H873</f>
        <v>614.30000000000007</v>
      </c>
      <c r="I871" s="148">
        <f t="shared" ref="I871" si="362">I872+I873</f>
        <v>564.80000000000007</v>
      </c>
      <c r="J871" s="143">
        <f t="shared" si="358"/>
        <v>91.942047859352101</v>
      </c>
    </row>
    <row r="872" spans="1:10" x14ac:dyDescent="0.2">
      <c r="A872" s="149" t="s">
        <v>81</v>
      </c>
      <c r="B872" s="141"/>
      <c r="C872" s="150" t="s">
        <v>129</v>
      </c>
      <c r="D872" s="95" t="s">
        <v>277</v>
      </c>
      <c r="E872" s="163" t="s">
        <v>545</v>
      </c>
      <c r="F872" s="151" t="s">
        <v>82</v>
      </c>
      <c r="G872" s="151">
        <v>900100</v>
      </c>
      <c r="H872" s="148">
        <v>545.1</v>
      </c>
      <c r="I872" s="148">
        <v>495.6</v>
      </c>
      <c r="J872" s="143">
        <f t="shared" si="358"/>
        <v>90.919097413318667</v>
      </c>
    </row>
    <row r="873" spans="1:10" x14ac:dyDescent="0.2">
      <c r="A873" s="149" t="s">
        <v>104</v>
      </c>
      <c r="B873" s="141"/>
      <c r="C873" s="150" t="s">
        <v>129</v>
      </c>
      <c r="D873" s="95" t="s">
        <v>277</v>
      </c>
      <c r="E873" s="163" t="s">
        <v>545</v>
      </c>
      <c r="F873" s="151">
        <v>620</v>
      </c>
      <c r="G873" s="151">
        <v>900100</v>
      </c>
      <c r="H873" s="148">
        <v>69.2</v>
      </c>
      <c r="I873" s="148">
        <v>69.2</v>
      </c>
      <c r="J873" s="143">
        <f t="shared" si="358"/>
        <v>100</v>
      </c>
    </row>
    <row r="874" spans="1:10" x14ac:dyDescent="0.2">
      <c r="A874" s="152" t="s">
        <v>131</v>
      </c>
      <c r="B874" s="141"/>
      <c r="C874" s="138" t="s">
        <v>129</v>
      </c>
      <c r="D874" s="70" t="s">
        <v>273</v>
      </c>
      <c r="E874" s="162"/>
      <c r="F874" s="153"/>
      <c r="G874" s="153"/>
      <c r="H874" s="142">
        <f>H875+H960+H968</f>
        <v>948677.00000000023</v>
      </c>
      <c r="I874" s="142">
        <f>I875+I960+I968</f>
        <v>608818.69999999995</v>
      </c>
      <c r="J874" s="143">
        <f t="shared" si="358"/>
        <v>64.17555184746756</v>
      </c>
    </row>
    <row r="875" spans="1:10" x14ac:dyDescent="0.2">
      <c r="A875" s="115" t="s">
        <v>272</v>
      </c>
      <c r="B875" s="98"/>
      <c r="C875" s="71" t="s">
        <v>129</v>
      </c>
      <c r="D875" s="70" t="s">
        <v>273</v>
      </c>
      <c r="E875" s="135" t="s">
        <v>184</v>
      </c>
      <c r="F875" s="71"/>
      <c r="G875" s="71"/>
      <c r="H875" s="142">
        <f>H876</f>
        <v>946550.80000000016</v>
      </c>
      <c r="I875" s="142">
        <f t="shared" ref="I875" si="363">I876</f>
        <v>607627.79999999993</v>
      </c>
      <c r="J875" s="143">
        <f t="shared" si="358"/>
        <v>64.193892182014935</v>
      </c>
    </row>
    <row r="876" spans="1:10" x14ac:dyDescent="0.2">
      <c r="A876" s="120" t="s">
        <v>132</v>
      </c>
      <c r="B876" s="141"/>
      <c r="C876" s="138" t="s">
        <v>129</v>
      </c>
      <c r="D876" s="70" t="s">
        <v>273</v>
      </c>
      <c r="E876" s="135" t="s">
        <v>261</v>
      </c>
      <c r="F876" s="153"/>
      <c r="G876" s="153"/>
      <c r="H876" s="142">
        <f>H877+H927+H946+H950</f>
        <v>946550.80000000016</v>
      </c>
      <c r="I876" s="142">
        <f>I877+I927+I946+I950</f>
        <v>607627.79999999993</v>
      </c>
      <c r="J876" s="143">
        <f t="shared" si="358"/>
        <v>64.193892182014935</v>
      </c>
    </row>
    <row r="877" spans="1:10" ht="25.5" x14ac:dyDescent="0.2">
      <c r="A877" s="156" t="s">
        <v>523</v>
      </c>
      <c r="B877" s="141"/>
      <c r="C877" s="138" t="s">
        <v>129</v>
      </c>
      <c r="D877" s="70" t="s">
        <v>273</v>
      </c>
      <c r="E877" s="135" t="s">
        <v>526</v>
      </c>
      <c r="F877" s="153"/>
      <c r="G877" s="153"/>
      <c r="H877" s="142">
        <f>H878+H889+H895+H900+H905+H915+H922+H908</f>
        <v>880686.60000000009</v>
      </c>
      <c r="I877" s="142">
        <f t="shared" ref="I877" si="364">I878+I889+I895+I900+I905+I915+I922+I908</f>
        <v>569949.89999999991</v>
      </c>
      <c r="J877" s="143">
        <f t="shared" si="358"/>
        <v>64.716540481029213</v>
      </c>
    </row>
    <row r="878" spans="1:10" ht="38.25" x14ac:dyDescent="0.2">
      <c r="A878" s="177" t="s">
        <v>530</v>
      </c>
      <c r="B878" s="141"/>
      <c r="C878" s="150" t="s">
        <v>129</v>
      </c>
      <c r="D878" s="105" t="s">
        <v>273</v>
      </c>
      <c r="E878" s="147" t="s">
        <v>534</v>
      </c>
      <c r="F878" s="87"/>
      <c r="G878" s="87"/>
      <c r="H878" s="148">
        <f>H879+H881+H885+H887+H883</f>
        <v>97890.6</v>
      </c>
      <c r="I878" s="148">
        <f t="shared" ref="I878" si="365">I879+I881+I885+I887+I883</f>
        <v>55991.1</v>
      </c>
      <c r="J878" s="143">
        <f t="shared" si="358"/>
        <v>57.197626738420226</v>
      </c>
    </row>
    <row r="879" spans="1:10" ht="38.25" x14ac:dyDescent="0.2">
      <c r="A879" s="149" t="s">
        <v>63</v>
      </c>
      <c r="B879" s="141"/>
      <c r="C879" s="150" t="s">
        <v>129</v>
      </c>
      <c r="D879" s="105" t="s">
        <v>273</v>
      </c>
      <c r="E879" s="147" t="s">
        <v>534</v>
      </c>
      <c r="F879" s="151" t="s">
        <v>64</v>
      </c>
      <c r="G879" s="151"/>
      <c r="H879" s="148">
        <f>H880</f>
        <v>1421.7</v>
      </c>
      <c r="I879" s="148">
        <f t="shared" ref="I879" si="366">I880</f>
        <v>675.3</v>
      </c>
      <c r="J879" s="143">
        <f t="shared" si="358"/>
        <v>47.499472462544837</v>
      </c>
    </row>
    <row r="880" spans="1:10" x14ac:dyDescent="0.2">
      <c r="A880" s="149" t="s">
        <v>77</v>
      </c>
      <c r="B880" s="141"/>
      <c r="C880" s="150" t="s">
        <v>129</v>
      </c>
      <c r="D880" s="105" t="s">
        <v>273</v>
      </c>
      <c r="E880" s="147" t="s">
        <v>534</v>
      </c>
      <c r="F880" s="151" t="s">
        <v>78</v>
      </c>
      <c r="G880" s="159" t="s">
        <v>209</v>
      </c>
      <c r="H880" s="148">
        <v>1421.7</v>
      </c>
      <c r="I880" s="148">
        <v>675.3</v>
      </c>
      <c r="J880" s="143">
        <f t="shared" si="358"/>
        <v>47.499472462544837</v>
      </c>
    </row>
    <row r="881" spans="1:10" x14ac:dyDescent="0.2">
      <c r="A881" s="149" t="s">
        <v>68</v>
      </c>
      <c r="B881" s="141"/>
      <c r="C881" s="150" t="s">
        <v>129</v>
      </c>
      <c r="D881" s="105" t="s">
        <v>273</v>
      </c>
      <c r="E881" s="147" t="s">
        <v>534</v>
      </c>
      <c r="F881" s="151" t="s">
        <v>69</v>
      </c>
      <c r="G881" s="159"/>
      <c r="H881" s="148">
        <f>H882</f>
        <v>4895.8999999999996</v>
      </c>
      <c r="I881" s="148">
        <f t="shared" ref="I881" si="367">I882</f>
        <v>1851.1</v>
      </c>
      <c r="J881" s="143">
        <f t="shared" si="358"/>
        <v>37.809187279151942</v>
      </c>
    </row>
    <row r="882" spans="1:10" ht="25.5" x14ac:dyDescent="0.2">
      <c r="A882" s="149" t="s">
        <v>70</v>
      </c>
      <c r="B882" s="141"/>
      <c r="C882" s="150" t="s">
        <v>129</v>
      </c>
      <c r="D882" s="105" t="s">
        <v>273</v>
      </c>
      <c r="E882" s="147" t="s">
        <v>534</v>
      </c>
      <c r="F882" s="151" t="s">
        <v>71</v>
      </c>
      <c r="G882" s="159" t="s">
        <v>209</v>
      </c>
      <c r="H882" s="148">
        <v>4895.8999999999996</v>
      </c>
      <c r="I882" s="148">
        <v>1851.1</v>
      </c>
      <c r="J882" s="143">
        <f t="shared" si="358"/>
        <v>37.809187279151942</v>
      </c>
    </row>
    <row r="883" spans="1:10" x14ac:dyDescent="0.2">
      <c r="A883" s="149" t="s">
        <v>111</v>
      </c>
      <c r="B883" s="141"/>
      <c r="C883" s="150" t="s">
        <v>129</v>
      </c>
      <c r="D883" s="105" t="s">
        <v>273</v>
      </c>
      <c r="E883" s="147" t="s">
        <v>534</v>
      </c>
      <c r="F883" s="151">
        <v>300</v>
      </c>
      <c r="G883" s="159"/>
      <c r="H883" s="148">
        <f>H884</f>
        <v>472</v>
      </c>
      <c r="I883" s="148">
        <f t="shared" ref="I883" si="368">I884</f>
        <v>247.7</v>
      </c>
      <c r="J883" s="143">
        <f t="shared" si="358"/>
        <v>52.478813559322035</v>
      </c>
    </row>
    <row r="884" spans="1:10" x14ac:dyDescent="0.2">
      <c r="A884" s="149" t="s">
        <v>115</v>
      </c>
      <c r="B884" s="141"/>
      <c r="C884" s="150" t="s">
        <v>129</v>
      </c>
      <c r="D884" s="105" t="s">
        <v>273</v>
      </c>
      <c r="E884" s="147" t="s">
        <v>534</v>
      </c>
      <c r="F884" s="151">
        <v>320</v>
      </c>
      <c r="G884" s="159" t="s">
        <v>209</v>
      </c>
      <c r="H884" s="148">
        <v>472</v>
      </c>
      <c r="I884" s="148">
        <v>247.7</v>
      </c>
      <c r="J884" s="143">
        <f t="shared" si="358"/>
        <v>52.478813559322035</v>
      </c>
    </row>
    <row r="885" spans="1:10" ht="25.5" x14ac:dyDescent="0.2">
      <c r="A885" s="149" t="s">
        <v>79</v>
      </c>
      <c r="B885" s="141"/>
      <c r="C885" s="150" t="s">
        <v>129</v>
      </c>
      <c r="D885" s="105" t="s">
        <v>273</v>
      </c>
      <c r="E885" s="147" t="s">
        <v>534</v>
      </c>
      <c r="F885" s="151" t="s">
        <v>80</v>
      </c>
      <c r="G885" s="159"/>
      <c r="H885" s="148">
        <f>H886</f>
        <v>90701.6</v>
      </c>
      <c r="I885" s="148">
        <f t="shared" ref="I885" si="369">I886</f>
        <v>52921.2</v>
      </c>
      <c r="J885" s="143">
        <f t="shared" si="358"/>
        <v>58.346490028841828</v>
      </c>
    </row>
    <row r="886" spans="1:10" x14ac:dyDescent="0.2">
      <c r="A886" s="149" t="s">
        <v>81</v>
      </c>
      <c r="B886" s="141"/>
      <c r="C886" s="150" t="s">
        <v>129</v>
      </c>
      <c r="D886" s="105" t="s">
        <v>273</v>
      </c>
      <c r="E886" s="147" t="s">
        <v>534</v>
      </c>
      <c r="F886" s="151" t="s">
        <v>82</v>
      </c>
      <c r="G886" s="159" t="s">
        <v>209</v>
      </c>
      <c r="H886" s="148">
        <v>90701.6</v>
      </c>
      <c r="I886" s="148">
        <v>52921.2</v>
      </c>
      <c r="J886" s="143">
        <f t="shared" si="358"/>
        <v>58.346490028841828</v>
      </c>
    </row>
    <row r="887" spans="1:10" x14ac:dyDescent="0.2">
      <c r="A887" s="149" t="s">
        <v>72</v>
      </c>
      <c r="B887" s="100"/>
      <c r="C887" s="88" t="s">
        <v>129</v>
      </c>
      <c r="D887" s="105" t="s">
        <v>273</v>
      </c>
      <c r="E887" s="147" t="s">
        <v>534</v>
      </c>
      <c r="F887" s="151" t="s">
        <v>73</v>
      </c>
      <c r="G887" s="159"/>
      <c r="H887" s="148">
        <f>H888</f>
        <v>399.4</v>
      </c>
      <c r="I887" s="148">
        <f t="shared" ref="I887" si="370">I888</f>
        <v>295.8</v>
      </c>
      <c r="J887" s="143">
        <f t="shared" si="358"/>
        <v>74.061091637456187</v>
      </c>
    </row>
    <row r="888" spans="1:10" x14ac:dyDescent="0.2">
      <c r="A888" s="149" t="s">
        <v>74</v>
      </c>
      <c r="B888" s="101"/>
      <c r="C888" s="75" t="s">
        <v>129</v>
      </c>
      <c r="D888" s="105" t="s">
        <v>273</v>
      </c>
      <c r="E888" s="147" t="s">
        <v>534</v>
      </c>
      <c r="F888" s="151" t="s">
        <v>75</v>
      </c>
      <c r="G888" s="159" t="s">
        <v>209</v>
      </c>
      <c r="H888" s="148">
        <v>399.4</v>
      </c>
      <c r="I888" s="148">
        <v>295.8</v>
      </c>
      <c r="J888" s="143">
        <f t="shared" si="358"/>
        <v>74.061091637456187</v>
      </c>
    </row>
    <row r="889" spans="1:10" ht="51" x14ac:dyDescent="0.2">
      <c r="A889" s="174" t="s">
        <v>531</v>
      </c>
      <c r="B889" s="141"/>
      <c r="C889" s="150" t="s">
        <v>129</v>
      </c>
      <c r="D889" s="105" t="s">
        <v>273</v>
      </c>
      <c r="E889" s="147" t="s">
        <v>535</v>
      </c>
      <c r="F889" s="151"/>
      <c r="G889" s="159"/>
      <c r="H889" s="148">
        <f>H890+H892</f>
        <v>56450.7</v>
      </c>
      <c r="I889" s="148">
        <f t="shared" ref="I889" si="371">I890+I892</f>
        <v>43001.3</v>
      </c>
      <c r="J889" s="143">
        <f t="shared" si="358"/>
        <v>76.174963286549158</v>
      </c>
    </row>
    <row r="890" spans="1:10" x14ac:dyDescent="0.2">
      <c r="A890" s="149" t="s">
        <v>68</v>
      </c>
      <c r="B890" s="141"/>
      <c r="C890" s="150" t="s">
        <v>129</v>
      </c>
      <c r="D890" s="105" t="s">
        <v>273</v>
      </c>
      <c r="E890" s="147" t="s">
        <v>535</v>
      </c>
      <c r="F890" s="151" t="s">
        <v>69</v>
      </c>
      <c r="G890" s="159"/>
      <c r="H890" s="148">
        <f>H891</f>
        <v>5491.7</v>
      </c>
      <c r="I890" s="148">
        <f t="shared" ref="I890" si="372">I891</f>
        <v>968</v>
      </c>
      <c r="J890" s="143">
        <f t="shared" si="358"/>
        <v>17.626600142032522</v>
      </c>
    </row>
    <row r="891" spans="1:10" ht="25.5" x14ac:dyDescent="0.2">
      <c r="A891" s="149" t="s">
        <v>70</v>
      </c>
      <c r="B891" s="141"/>
      <c r="C891" s="150" t="s">
        <v>129</v>
      </c>
      <c r="D891" s="105" t="s">
        <v>273</v>
      </c>
      <c r="E891" s="147" t="s">
        <v>535</v>
      </c>
      <c r="F891" s="151" t="s">
        <v>71</v>
      </c>
      <c r="G891" s="159" t="s">
        <v>209</v>
      </c>
      <c r="H891" s="148">
        <v>5491.7</v>
      </c>
      <c r="I891" s="148">
        <v>968</v>
      </c>
      <c r="J891" s="143">
        <f t="shared" si="358"/>
        <v>17.626600142032522</v>
      </c>
    </row>
    <row r="892" spans="1:10" ht="25.5" x14ac:dyDescent="0.2">
      <c r="A892" s="149" t="s">
        <v>79</v>
      </c>
      <c r="B892" s="141"/>
      <c r="C892" s="150" t="s">
        <v>129</v>
      </c>
      <c r="D892" s="105" t="s">
        <v>273</v>
      </c>
      <c r="E892" s="147" t="s">
        <v>535</v>
      </c>
      <c r="F892" s="151" t="s">
        <v>80</v>
      </c>
      <c r="G892" s="159"/>
      <c r="H892" s="148">
        <f>H893+H894</f>
        <v>50959</v>
      </c>
      <c r="I892" s="148">
        <f>I893+I894</f>
        <v>42033.3</v>
      </c>
      <c r="J892" s="143">
        <f t="shared" si="358"/>
        <v>82.484546400047094</v>
      </c>
    </row>
    <row r="893" spans="1:10" x14ac:dyDescent="0.2">
      <c r="A893" s="149" t="s">
        <v>81</v>
      </c>
      <c r="B893" s="141"/>
      <c r="C893" s="150" t="s">
        <v>129</v>
      </c>
      <c r="D893" s="105" t="s">
        <v>273</v>
      </c>
      <c r="E893" s="147" t="s">
        <v>535</v>
      </c>
      <c r="F893" s="151" t="s">
        <v>82</v>
      </c>
      <c r="G893" s="159" t="s">
        <v>209</v>
      </c>
      <c r="H893" s="148">
        <v>41851.300000000003</v>
      </c>
      <c r="I893" s="148">
        <f>42033.3-5440.6</f>
        <v>36592.700000000004</v>
      </c>
      <c r="J893" s="143">
        <f t="shared" si="358"/>
        <v>87.435037860233734</v>
      </c>
    </row>
    <row r="894" spans="1:10" x14ac:dyDescent="0.2">
      <c r="A894" s="149" t="s">
        <v>81</v>
      </c>
      <c r="B894" s="141"/>
      <c r="C894" s="150" t="s">
        <v>129</v>
      </c>
      <c r="D894" s="105" t="s">
        <v>273</v>
      </c>
      <c r="E894" s="147" t="s">
        <v>535</v>
      </c>
      <c r="F894" s="151" t="s">
        <v>82</v>
      </c>
      <c r="G894" s="159" t="s">
        <v>861</v>
      </c>
      <c r="H894" s="148">
        <v>9107.7000000000007</v>
      </c>
      <c r="I894" s="148">
        <v>5440.6</v>
      </c>
      <c r="J894" s="143">
        <f t="shared" si="358"/>
        <v>59.736267114639261</v>
      </c>
    </row>
    <row r="895" spans="1:10" ht="63.75" x14ac:dyDescent="0.2">
      <c r="A895" s="174" t="s">
        <v>532</v>
      </c>
      <c r="B895" s="141"/>
      <c r="C895" s="150" t="s">
        <v>129</v>
      </c>
      <c r="D895" s="105" t="s">
        <v>273</v>
      </c>
      <c r="E895" s="147" t="s">
        <v>536</v>
      </c>
      <c r="F895" s="151"/>
      <c r="G895" s="159"/>
      <c r="H895" s="148">
        <f>H896+H898</f>
        <v>28491</v>
      </c>
      <c r="I895" s="148">
        <f t="shared" ref="I895" si="373">I896+I898</f>
        <v>19224.399999999998</v>
      </c>
      <c r="J895" s="143">
        <f t="shared" si="358"/>
        <v>67.475343090800592</v>
      </c>
    </row>
    <row r="896" spans="1:10" x14ac:dyDescent="0.2">
      <c r="A896" s="149" t="s">
        <v>68</v>
      </c>
      <c r="B896" s="141"/>
      <c r="C896" s="150" t="s">
        <v>129</v>
      </c>
      <c r="D896" s="105" t="s">
        <v>273</v>
      </c>
      <c r="E896" s="147" t="s">
        <v>536</v>
      </c>
      <c r="F896" s="151" t="s">
        <v>69</v>
      </c>
      <c r="G896" s="159"/>
      <c r="H896" s="148">
        <f>H897</f>
        <v>2506.6999999999998</v>
      </c>
      <c r="I896" s="148">
        <f t="shared" ref="I896" si="374">I897</f>
        <v>1668.8</v>
      </c>
      <c r="J896" s="143">
        <f t="shared" si="358"/>
        <v>66.5735827981011</v>
      </c>
    </row>
    <row r="897" spans="1:10" ht="25.5" x14ac:dyDescent="0.2">
      <c r="A897" s="149" t="s">
        <v>70</v>
      </c>
      <c r="B897" s="141"/>
      <c r="C897" s="150" t="s">
        <v>129</v>
      </c>
      <c r="D897" s="105" t="s">
        <v>273</v>
      </c>
      <c r="E897" s="147" t="s">
        <v>536</v>
      </c>
      <c r="F897" s="151" t="s">
        <v>71</v>
      </c>
      <c r="G897" s="159" t="s">
        <v>209</v>
      </c>
      <c r="H897" s="148">
        <v>2506.6999999999998</v>
      </c>
      <c r="I897" s="148">
        <v>1668.8</v>
      </c>
      <c r="J897" s="143">
        <f t="shared" si="358"/>
        <v>66.5735827981011</v>
      </c>
    </row>
    <row r="898" spans="1:10" ht="25.5" x14ac:dyDescent="0.2">
      <c r="A898" s="149" t="s">
        <v>79</v>
      </c>
      <c r="B898" s="141"/>
      <c r="C898" s="150" t="s">
        <v>129</v>
      </c>
      <c r="D898" s="105" t="s">
        <v>273</v>
      </c>
      <c r="E898" s="147" t="s">
        <v>536</v>
      </c>
      <c r="F898" s="151" t="s">
        <v>80</v>
      </c>
      <c r="G898" s="159"/>
      <c r="H898" s="148">
        <f>H899</f>
        <v>25984.3</v>
      </c>
      <c r="I898" s="148">
        <f t="shared" ref="I898" si="375">I899</f>
        <v>17555.599999999999</v>
      </c>
      <c r="J898" s="143">
        <f t="shared" si="358"/>
        <v>67.562335718106709</v>
      </c>
    </row>
    <row r="899" spans="1:10" x14ac:dyDescent="0.2">
      <c r="A899" s="149" t="s">
        <v>81</v>
      </c>
      <c r="B899" s="100"/>
      <c r="C899" s="88" t="s">
        <v>129</v>
      </c>
      <c r="D899" s="105" t="s">
        <v>273</v>
      </c>
      <c r="E899" s="147" t="s">
        <v>536</v>
      </c>
      <c r="F899" s="151" t="s">
        <v>82</v>
      </c>
      <c r="G899" s="159" t="s">
        <v>209</v>
      </c>
      <c r="H899" s="148">
        <v>25984.3</v>
      </c>
      <c r="I899" s="148">
        <v>17555.599999999999</v>
      </c>
      <c r="J899" s="143">
        <f t="shared" si="358"/>
        <v>67.562335718106709</v>
      </c>
    </row>
    <row r="900" spans="1:10" ht="51" x14ac:dyDescent="0.2">
      <c r="A900" s="174" t="s">
        <v>547</v>
      </c>
      <c r="B900" s="101"/>
      <c r="C900" s="75" t="s">
        <v>129</v>
      </c>
      <c r="D900" s="105" t="s">
        <v>273</v>
      </c>
      <c r="E900" s="147" t="s">
        <v>549</v>
      </c>
      <c r="F900" s="151"/>
      <c r="G900" s="159"/>
      <c r="H900" s="148">
        <f t="shared" ref="H900:I900" si="376">H901+H903</f>
        <v>4452</v>
      </c>
      <c r="I900" s="148">
        <f t="shared" si="376"/>
        <v>2686.2</v>
      </c>
      <c r="J900" s="143">
        <f t="shared" si="358"/>
        <v>60.33692722371967</v>
      </c>
    </row>
    <row r="901" spans="1:10" x14ac:dyDescent="0.2">
      <c r="A901" s="149" t="s">
        <v>68</v>
      </c>
      <c r="B901" s="101"/>
      <c r="C901" s="75" t="s">
        <v>129</v>
      </c>
      <c r="D901" s="105" t="s">
        <v>273</v>
      </c>
      <c r="E901" s="147" t="s">
        <v>549</v>
      </c>
      <c r="F901" s="151" t="s">
        <v>69</v>
      </c>
      <c r="G901" s="159"/>
      <c r="H901" s="148">
        <f>H902</f>
        <v>2094.6</v>
      </c>
      <c r="I901" s="148">
        <f t="shared" ref="I901" si="377">I902</f>
        <v>1150.7</v>
      </c>
      <c r="J901" s="143">
        <f t="shared" si="358"/>
        <v>54.93650338966868</v>
      </c>
    </row>
    <row r="902" spans="1:10" ht="25.5" x14ac:dyDescent="0.2">
      <c r="A902" s="149" t="s">
        <v>70</v>
      </c>
      <c r="B902" s="141"/>
      <c r="C902" s="150" t="s">
        <v>129</v>
      </c>
      <c r="D902" s="105" t="s">
        <v>273</v>
      </c>
      <c r="E902" s="147" t="s">
        <v>549</v>
      </c>
      <c r="F902" s="151" t="s">
        <v>71</v>
      </c>
      <c r="G902" s="159" t="s">
        <v>209</v>
      </c>
      <c r="H902" s="148">
        <v>2094.6</v>
      </c>
      <c r="I902" s="148">
        <v>1150.7</v>
      </c>
      <c r="J902" s="143">
        <f t="shared" si="358"/>
        <v>54.93650338966868</v>
      </c>
    </row>
    <row r="903" spans="1:10" ht="25.5" x14ac:dyDescent="0.2">
      <c r="A903" s="149" t="s">
        <v>79</v>
      </c>
      <c r="B903" s="101"/>
      <c r="C903" s="75" t="s">
        <v>129</v>
      </c>
      <c r="D903" s="105" t="s">
        <v>273</v>
      </c>
      <c r="E903" s="147" t="s">
        <v>549</v>
      </c>
      <c r="F903" s="151" t="s">
        <v>80</v>
      </c>
      <c r="G903" s="159"/>
      <c r="H903" s="148">
        <f>H904</f>
        <v>2357.4</v>
      </c>
      <c r="I903" s="148">
        <f t="shared" ref="I903" si="378">I904</f>
        <v>1535.5</v>
      </c>
      <c r="J903" s="143">
        <f t="shared" si="358"/>
        <v>65.135318571307366</v>
      </c>
    </row>
    <row r="904" spans="1:10" x14ac:dyDescent="0.2">
      <c r="A904" s="149" t="s">
        <v>81</v>
      </c>
      <c r="B904" s="101"/>
      <c r="C904" s="75" t="s">
        <v>129</v>
      </c>
      <c r="D904" s="105" t="s">
        <v>273</v>
      </c>
      <c r="E904" s="147" t="s">
        <v>549</v>
      </c>
      <c r="F904" s="151" t="s">
        <v>82</v>
      </c>
      <c r="G904" s="159" t="s">
        <v>209</v>
      </c>
      <c r="H904" s="148">
        <v>2357.4</v>
      </c>
      <c r="I904" s="148">
        <v>1535.5</v>
      </c>
      <c r="J904" s="143">
        <f t="shared" si="358"/>
        <v>65.135318571307366</v>
      </c>
    </row>
    <row r="905" spans="1:10" ht="51" x14ac:dyDescent="0.2">
      <c r="A905" s="177" t="s">
        <v>548</v>
      </c>
      <c r="B905" s="141"/>
      <c r="C905" s="150" t="s">
        <v>129</v>
      </c>
      <c r="D905" s="105" t="s">
        <v>273</v>
      </c>
      <c r="E905" s="147" t="s">
        <v>550</v>
      </c>
      <c r="F905" s="151"/>
      <c r="G905" s="159"/>
      <c r="H905" s="148">
        <f t="shared" ref="H905:I906" si="379">H906</f>
        <v>2025</v>
      </c>
      <c r="I905" s="148">
        <f t="shared" si="379"/>
        <v>650</v>
      </c>
      <c r="J905" s="143">
        <f t="shared" si="358"/>
        <v>32.098765432098766</v>
      </c>
    </row>
    <row r="906" spans="1:10" x14ac:dyDescent="0.2">
      <c r="A906" s="149" t="s">
        <v>111</v>
      </c>
      <c r="B906" s="141"/>
      <c r="C906" s="150" t="s">
        <v>129</v>
      </c>
      <c r="D906" s="105" t="s">
        <v>273</v>
      </c>
      <c r="E906" s="147" t="s">
        <v>550</v>
      </c>
      <c r="F906" s="151">
        <v>300</v>
      </c>
      <c r="G906" s="159"/>
      <c r="H906" s="148">
        <f t="shared" si="379"/>
        <v>2025</v>
      </c>
      <c r="I906" s="148">
        <f t="shared" si="379"/>
        <v>650</v>
      </c>
      <c r="J906" s="143">
        <f t="shared" si="358"/>
        <v>32.098765432098766</v>
      </c>
    </row>
    <row r="907" spans="1:10" x14ac:dyDescent="0.2">
      <c r="A907" s="149" t="s">
        <v>115</v>
      </c>
      <c r="B907" s="141"/>
      <c r="C907" s="150" t="s">
        <v>129</v>
      </c>
      <c r="D907" s="105" t="s">
        <v>273</v>
      </c>
      <c r="E907" s="147" t="s">
        <v>550</v>
      </c>
      <c r="F907" s="151">
        <v>320</v>
      </c>
      <c r="G907" s="159" t="s">
        <v>209</v>
      </c>
      <c r="H907" s="148">
        <v>2025</v>
      </c>
      <c r="I907" s="148">
        <v>650</v>
      </c>
      <c r="J907" s="143">
        <f t="shared" si="358"/>
        <v>32.098765432098766</v>
      </c>
    </row>
    <row r="908" spans="1:10" ht="25.5" x14ac:dyDescent="0.2">
      <c r="A908" s="149" t="s">
        <v>551</v>
      </c>
      <c r="B908" s="141"/>
      <c r="C908" s="150" t="s">
        <v>129</v>
      </c>
      <c r="D908" s="105" t="s">
        <v>273</v>
      </c>
      <c r="E908" s="147" t="s">
        <v>552</v>
      </c>
      <c r="F908" s="151"/>
      <c r="G908" s="151"/>
      <c r="H908" s="148">
        <f>H909+H911+H913</f>
        <v>16020.3</v>
      </c>
      <c r="I908" s="148">
        <f t="shared" ref="I908" si="380">I909+I911+I913</f>
        <v>8268.6</v>
      </c>
      <c r="J908" s="143">
        <f t="shared" si="358"/>
        <v>51.613265669182226</v>
      </c>
    </row>
    <row r="909" spans="1:10" x14ac:dyDescent="0.2">
      <c r="A909" s="149" t="s">
        <v>68</v>
      </c>
      <c r="B909" s="141"/>
      <c r="C909" s="150" t="s">
        <v>129</v>
      </c>
      <c r="D909" s="105" t="s">
        <v>273</v>
      </c>
      <c r="E909" s="147" t="s">
        <v>552</v>
      </c>
      <c r="F909" s="151" t="s">
        <v>69</v>
      </c>
      <c r="G909" s="151"/>
      <c r="H909" s="148">
        <f>H910</f>
        <v>1544.4</v>
      </c>
      <c r="I909" s="148">
        <f t="shared" ref="I909" si="381">I910</f>
        <v>790.9</v>
      </c>
      <c r="J909" s="143">
        <f t="shared" si="358"/>
        <v>51.210826210826212</v>
      </c>
    </row>
    <row r="910" spans="1:10" ht="25.5" x14ac:dyDescent="0.2">
      <c r="A910" s="149" t="s">
        <v>70</v>
      </c>
      <c r="B910" s="141"/>
      <c r="C910" s="150" t="s">
        <v>129</v>
      </c>
      <c r="D910" s="105" t="s">
        <v>273</v>
      </c>
      <c r="E910" s="147" t="s">
        <v>552</v>
      </c>
      <c r="F910" s="151" t="s">
        <v>71</v>
      </c>
      <c r="G910" s="159" t="s">
        <v>209</v>
      </c>
      <c r="H910" s="148">
        <v>1544.4</v>
      </c>
      <c r="I910" s="148">
        <v>790.9</v>
      </c>
      <c r="J910" s="143">
        <f t="shared" si="358"/>
        <v>51.210826210826212</v>
      </c>
    </row>
    <row r="911" spans="1:10" ht="25.5" x14ac:dyDescent="0.2">
      <c r="A911" s="149" t="s">
        <v>79</v>
      </c>
      <c r="B911" s="141"/>
      <c r="C911" s="150" t="s">
        <v>129</v>
      </c>
      <c r="D911" s="105" t="s">
        <v>273</v>
      </c>
      <c r="E911" s="147" t="s">
        <v>552</v>
      </c>
      <c r="F911" s="151" t="s">
        <v>80</v>
      </c>
      <c r="G911" s="151"/>
      <c r="H911" s="148">
        <f>H912</f>
        <v>14473</v>
      </c>
      <c r="I911" s="148">
        <f t="shared" ref="I911" si="382">I912</f>
        <v>7476.2</v>
      </c>
      <c r="J911" s="143">
        <f t="shared" si="358"/>
        <v>51.656187383403577</v>
      </c>
    </row>
    <row r="912" spans="1:10" x14ac:dyDescent="0.2">
      <c r="A912" s="149" t="s">
        <v>81</v>
      </c>
      <c r="B912" s="141"/>
      <c r="C912" s="150" t="s">
        <v>129</v>
      </c>
      <c r="D912" s="105" t="s">
        <v>273</v>
      </c>
      <c r="E912" s="147" t="s">
        <v>552</v>
      </c>
      <c r="F912" s="151" t="s">
        <v>82</v>
      </c>
      <c r="G912" s="159" t="s">
        <v>209</v>
      </c>
      <c r="H912" s="148">
        <v>14473</v>
      </c>
      <c r="I912" s="148">
        <v>7476.2</v>
      </c>
      <c r="J912" s="143">
        <f t="shared" si="358"/>
        <v>51.656187383403577</v>
      </c>
    </row>
    <row r="913" spans="1:10" x14ac:dyDescent="0.2">
      <c r="A913" s="149" t="s">
        <v>72</v>
      </c>
      <c r="B913" s="141"/>
      <c r="C913" s="150" t="s">
        <v>129</v>
      </c>
      <c r="D913" s="105" t="s">
        <v>273</v>
      </c>
      <c r="E913" s="147" t="s">
        <v>552</v>
      </c>
      <c r="F913" s="151" t="s">
        <v>73</v>
      </c>
      <c r="G913" s="159"/>
      <c r="H913" s="148">
        <f>H914</f>
        <v>2.9</v>
      </c>
      <c r="I913" s="148">
        <f t="shared" ref="I913" si="383">I914</f>
        <v>1.5</v>
      </c>
      <c r="J913" s="143">
        <f t="shared" si="358"/>
        <v>51.724137931034484</v>
      </c>
    </row>
    <row r="914" spans="1:10" x14ac:dyDescent="0.2">
      <c r="A914" s="149" t="s">
        <v>74</v>
      </c>
      <c r="B914" s="141"/>
      <c r="C914" s="150" t="s">
        <v>129</v>
      </c>
      <c r="D914" s="105" t="s">
        <v>273</v>
      </c>
      <c r="E914" s="147" t="s">
        <v>552</v>
      </c>
      <c r="F914" s="151" t="s">
        <v>75</v>
      </c>
      <c r="G914" s="159" t="s">
        <v>209</v>
      </c>
      <c r="H914" s="148">
        <v>2.9</v>
      </c>
      <c r="I914" s="148">
        <v>1.5</v>
      </c>
      <c r="J914" s="143">
        <f t="shared" si="358"/>
        <v>51.724137931034484</v>
      </c>
    </row>
    <row r="915" spans="1:10" ht="102" x14ac:dyDescent="0.2">
      <c r="A915" s="174" t="s">
        <v>533</v>
      </c>
      <c r="B915" s="141"/>
      <c r="C915" s="150" t="s">
        <v>129</v>
      </c>
      <c r="D915" s="105" t="s">
        <v>273</v>
      </c>
      <c r="E915" s="147" t="s">
        <v>537</v>
      </c>
      <c r="F915" s="87"/>
      <c r="G915" s="87"/>
      <c r="H915" s="148">
        <f>H916+H918+H920</f>
        <v>650788</v>
      </c>
      <c r="I915" s="148">
        <f t="shared" ref="I915" si="384">I916+I918+I920</f>
        <v>422538.3</v>
      </c>
      <c r="J915" s="143">
        <f t="shared" si="358"/>
        <v>64.927180587226559</v>
      </c>
    </row>
    <row r="916" spans="1:10" ht="38.25" x14ac:dyDescent="0.2">
      <c r="A916" s="149" t="s">
        <v>63</v>
      </c>
      <c r="B916" s="191"/>
      <c r="C916" s="150" t="s">
        <v>129</v>
      </c>
      <c r="D916" s="105" t="s">
        <v>273</v>
      </c>
      <c r="E916" s="147" t="s">
        <v>537</v>
      </c>
      <c r="F916" s="151" t="s">
        <v>64</v>
      </c>
      <c r="G916" s="151"/>
      <c r="H916" s="148">
        <f>H917</f>
        <v>63403</v>
      </c>
      <c r="I916" s="148">
        <f t="shared" ref="I916" si="385">I917</f>
        <v>37349.4</v>
      </c>
      <c r="J916" s="143">
        <f t="shared" si="358"/>
        <v>58.907938110184062</v>
      </c>
    </row>
    <row r="917" spans="1:10" x14ac:dyDescent="0.2">
      <c r="A917" s="149" t="s">
        <v>77</v>
      </c>
      <c r="B917" s="141"/>
      <c r="C917" s="150" t="s">
        <v>129</v>
      </c>
      <c r="D917" s="105" t="s">
        <v>273</v>
      </c>
      <c r="E917" s="147" t="s">
        <v>537</v>
      </c>
      <c r="F917" s="151" t="s">
        <v>78</v>
      </c>
      <c r="G917" s="151">
        <v>900303</v>
      </c>
      <c r="H917" s="148">
        <v>63403</v>
      </c>
      <c r="I917" s="148">
        <v>37349.4</v>
      </c>
      <c r="J917" s="143">
        <f t="shared" si="358"/>
        <v>58.907938110184062</v>
      </c>
    </row>
    <row r="918" spans="1:10" x14ac:dyDescent="0.2">
      <c r="A918" s="149" t="s">
        <v>68</v>
      </c>
      <c r="B918" s="141"/>
      <c r="C918" s="150" t="s">
        <v>129</v>
      </c>
      <c r="D918" s="105" t="s">
        <v>273</v>
      </c>
      <c r="E918" s="147" t="s">
        <v>537</v>
      </c>
      <c r="F918" s="151" t="s">
        <v>69</v>
      </c>
      <c r="G918" s="151"/>
      <c r="H918" s="148">
        <f>H919</f>
        <v>813.6</v>
      </c>
      <c r="I918" s="148">
        <f t="shared" ref="I918" si="386">I919</f>
        <v>779.7</v>
      </c>
      <c r="J918" s="143">
        <f t="shared" si="358"/>
        <v>95.833333333333343</v>
      </c>
    </row>
    <row r="919" spans="1:10" ht="25.5" x14ac:dyDescent="0.2">
      <c r="A919" s="149" t="s">
        <v>70</v>
      </c>
      <c r="B919" s="141"/>
      <c r="C919" s="150" t="s">
        <v>129</v>
      </c>
      <c r="D919" s="105" t="s">
        <v>273</v>
      </c>
      <c r="E919" s="147" t="s">
        <v>537</v>
      </c>
      <c r="F919" s="151" t="s">
        <v>71</v>
      </c>
      <c r="G919" s="151">
        <v>900303</v>
      </c>
      <c r="H919" s="148">
        <v>813.6</v>
      </c>
      <c r="I919" s="148">
        <v>779.7</v>
      </c>
      <c r="J919" s="143">
        <f t="shared" si="358"/>
        <v>95.833333333333343</v>
      </c>
    </row>
    <row r="920" spans="1:10" ht="25.5" x14ac:dyDescent="0.2">
      <c r="A920" s="149" t="s">
        <v>79</v>
      </c>
      <c r="B920" s="141"/>
      <c r="C920" s="150" t="s">
        <v>129</v>
      </c>
      <c r="D920" s="105" t="s">
        <v>273</v>
      </c>
      <c r="E920" s="147" t="s">
        <v>537</v>
      </c>
      <c r="F920" s="151" t="s">
        <v>80</v>
      </c>
      <c r="G920" s="151"/>
      <c r="H920" s="148">
        <f>H921</f>
        <v>586571.4</v>
      </c>
      <c r="I920" s="148">
        <f t="shared" ref="I920" si="387">I921</f>
        <v>384409.2</v>
      </c>
      <c r="J920" s="143">
        <f t="shared" si="358"/>
        <v>65.534937434726615</v>
      </c>
    </row>
    <row r="921" spans="1:10" x14ac:dyDescent="0.2">
      <c r="A921" s="149" t="s">
        <v>81</v>
      </c>
      <c r="B921" s="141"/>
      <c r="C921" s="150" t="s">
        <v>129</v>
      </c>
      <c r="D921" s="105" t="s">
        <v>273</v>
      </c>
      <c r="E921" s="147" t="s">
        <v>537</v>
      </c>
      <c r="F921" s="151" t="s">
        <v>82</v>
      </c>
      <c r="G921" s="151">
        <v>900303</v>
      </c>
      <c r="H921" s="148">
        <v>586571.4</v>
      </c>
      <c r="I921" s="148">
        <v>384409.2</v>
      </c>
      <c r="J921" s="143">
        <f t="shared" si="358"/>
        <v>65.534937434726615</v>
      </c>
    </row>
    <row r="922" spans="1:10" ht="127.5" x14ac:dyDescent="0.2">
      <c r="A922" s="149" t="s">
        <v>553</v>
      </c>
      <c r="B922" s="141"/>
      <c r="C922" s="150" t="s">
        <v>129</v>
      </c>
      <c r="D922" s="105" t="s">
        <v>273</v>
      </c>
      <c r="E922" s="147" t="s">
        <v>554</v>
      </c>
      <c r="F922" s="151"/>
      <c r="G922" s="151"/>
      <c r="H922" s="148">
        <f>H923+H925</f>
        <v>24569</v>
      </c>
      <c r="I922" s="148">
        <f t="shared" ref="I922" si="388">I923+I925</f>
        <v>17590</v>
      </c>
      <c r="J922" s="143">
        <f t="shared" ref="J922:J985" si="389">I922/H922*100</f>
        <v>71.594285481704588</v>
      </c>
    </row>
    <row r="923" spans="1:10" ht="43.5" customHeight="1" x14ac:dyDescent="0.2">
      <c r="A923" s="149" t="s">
        <v>63</v>
      </c>
      <c r="B923" s="101"/>
      <c r="C923" s="75" t="s">
        <v>129</v>
      </c>
      <c r="D923" s="105" t="s">
        <v>273</v>
      </c>
      <c r="E923" s="147" t="s">
        <v>554</v>
      </c>
      <c r="F923" s="151" t="s">
        <v>64</v>
      </c>
      <c r="G923" s="151"/>
      <c r="H923" s="148">
        <f>H924</f>
        <v>937</v>
      </c>
      <c r="I923" s="148">
        <f t="shared" ref="I923" si="390">I924</f>
        <v>667.2</v>
      </c>
      <c r="J923" s="143">
        <f t="shared" si="389"/>
        <v>71.205976520811106</v>
      </c>
    </row>
    <row r="924" spans="1:10" x14ac:dyDescent="0.2">
      <c r="A924" s="149" t="s">
        <v>77</v>
      </c>
      <c r="B924" s="101"/>
      <c r="C924" s="75" t="s">
        <v>129</v>
      </c>
      <c r="D924" s="105" t="s">
        <v>273</v>
      </c>
      <c r="E924" s="147" t="s">
        <v>554</v>
      </c>
      <c r="F924" s="151" t="s">
        <v>78</v>
      </c>
      <c r="G924" s="151">
        <v>900203</v>
      </c>
      <c r="H924" s="148">
        <v>937</v>
      </c>
      <c r="I924" s="148">
        <v>667.2</v>
      </c>
      <c r="J924" s="143">
        <f t="shared" si="389"/>
        <v>71.205976520811106</v>
      </c>
    </row>
    <row r="925" spans="1:10" ht="25.5" x14ac:dyDescent="0.2">
      <c r="A925" s="149" t="s">
        <v>79</v>
      </c>
      <c r="B925" s="101"/>
      <c r="C925" s="75" t="s">
        <v>129</v>
      </c>
      <c r="D925" s="105" t="s">
        <v>273</v>
      </c>
      <c r="E925" s="147" t="s">
        <v>554</v>
      </c>
      <c r="F925" s="151" t="s">
        <v>80</v>
      </c>
      <c r="G925" s="151"/>
      <c r="H925" s="148">
        <f>H926</f>
        <v>23632</v>
      </c>
      <c r="I925" s="148">
        <f t="shared" ref="I925" si="391">I926</f>
        <v>16922.8</v>
      </c>
      <c r="J925" s="143">
        <f t="shared" si="389"/>
        <v>71.609681787406899</v>
      </c>
    </row>
    <row r="926" spans="1:10" x14ac:dyDescent="0.2">
      <c r="A926" s="149" t="s">
        <v>81</v>
      </c>
      <c r="B926" s="101"/>
      <c r="C926" s="75" t="s">
        <v>129</v>
      </c>
      <c r="D926" s="105" t="s">
        <v>273</v>
      </c>
      <c r="E926" s="147" t="s">
        <v>554</v>
      </c>
      <c r="F926" s="151" t="s">
        <v>82</v>
      </c>
      <c r="G926" s="151">
        <v>900203</v>
      </c>
      <c r="H926" s="148">
        <v>23632</v>
      </c>
      <c r="I926" s="148">
        <v>16922.8</v>
      </c>
      <c r="J926" s="143">
        <f t="shared" si="389"/>
        <v>71.609681787406899</v>
      </c>
    </row>
    <row r="927" spans="1:10" ht="38.25" x14ac:dyDescent="0.2">
      <c r="A927" s="156" t="s">
        <v>600</v>
      </c>
      <c r="B927" s="118"/>
      <c r="C927" s="84" t="s">
        <v>129</v>
      </c>
      <c r="D927" s="70" t="s">
        <v>273</v>
      </c>
      <c r="E927" s="135" t="s">
        <v>259</v>
      </c>
      <c r="F927" s="153"/>
      <c r="G927" s="153"/>
      <c r="H927" s="142">
        <f>H928+H941+H938+H935</f>
        <v>56819.799999999996</v>
      </c>
      <c r="I927" s="142">
        <f t="shared" ref="I927" si="392">I928+I941+I938+I935</f>
        <v>29512.9</v>
      </c>
      <c r="J927" s="143">
        <f t="shared" si="389"/>
        <v>51.94122471392015</v>
      </c>
    </row>
    <row r="928" spans="1:10" ht="38.25" x14ac:dyDescent="0.2">
      <c r="A928" s="149" t="s">
        <v>555</v>
      </c>
      <c r="B928" s="101"/>
      <c r="C928" s="75" t="s">
        <v>129</v>
      </c>
      <c r="D928" s="105" t="s">
        <v>273</v>
      </c>
      <c r="E928" s="147" t="s">
        <v>556</v>
      </c>
      <c r="F928" s="151"/>
      <c r="G928" s="151"/>
      <c r="H928" s="148">
        <f>H929+H932</f>
        <v>23513</v>
      </c>
      <c r="I928" s="148">
        <f t="shared" ref="I928" si="393">I929+I932</f>
        <v>14164.7</v>
      </c>
      <c r="J928" s="143">
        <f t="shared" si="389"/>
        <v>60.241993790668992</v>
      </c>
    </row>
    <row r="929" spans="1:10" x14ac:dyDescent="0.2">
      <c r="A929" s="149" t="s">
        <v>68</v>
      </c>
      <c r="B929" s="101"/>
      <c r="C929" s="75" t="s">
        <v>129</v>
      </c>
      <c r="D929" s="105" t="s">
        <v>273</v>
      </c>
      <c r="E929" s="147" t="s">
        <v>556</v>
      </c>
      <c r="F929" s="151" t="s">
        <v>69</v>
      </c>
      <c r="G929" s="151"/>
      <c r="H929" s="148">
        <f>H930+H931</f>
        <v>22690</v>
      </c>
      <c r="I929" s="148">
        <f t="shared" ref="I929" si="394">I930+I931</f>
        <v>13343.900000000001</v>
      </c>
      <c r="J929" s="143">
        <f t="shared" si="389"/>
        <v>58.809607756721029</v>
      </c>
    </row>
    <row r="930" spans="1:10" ht="25.5" x14ac:dyDescent="0.2">
      <c r="A930" s="149" t="s">
        <v>70</v>
      </c>
      <c r="B930" s="101"/>
      <c r="C930" s="75" t="s">
        <v>129</v>
      </c>
      <c r="D930" s="105" t="s">
        <v>273</v>
      </c>
      <c r="E930" s="147" t="s">
        <v>556</v>
      </c>
      <c r="F930" s="151" t="s">
        <v>71</v>
      </c>
      <c r="G930" s="151">
        <v>900302</v>
      </c>
      <c r="H930" s="148">
        <v>17925</v>
      </c>
      <c r="I930" s="148">
        <v>10541.6</v>
      </c>
      <c r="J930" s="143">
        <f t="shared" si="389"/>
        <v>58.809483960948391</v>
      </c>
    </row>
    <row r="931" spans="1:10" ht="25.5" x14ac:dyDescent="0.2">
      <c r="A931" s="149" t="s">
        <v>70</v>
      </c>
      <c r="B931" s="141"/>
      <c r="C931" s="75" t="s">
        <v>129</v>
      </c>
      <c r="D931" s="105" t="s">
        <v>273</v>
      </c>
      <c r="E931" s="147" t="s">
        <v>556</v>
      </c>
      <c r="F931" s="151" t="s">
        <v>71</v>
      </c>
      <c r="G931" s="151">
        <v>900100</v>
      </c>
      <c r="H931" s="148">
        <v>4765</v>
      </c>
      <c r="I931" s="148">
        <v>2802.3</v>
      </c>
      <c r="J931" s="143">
        <f t="shared" si="389"/>
        <v>58.810073452256042</v>
      </c>
    </row>
    <row r="932" spans="1:10" ht="25.5" x14ac:dyDescent="0.2">
      <c r="A932" s="149" t="s">
        <v>79</v>
      </c>
      <c r="B932" s="141"/>
      <c r="C932" s="75" t="s">
        <v>129</v>
      </c>
      <c r="D932" s="105" t="s">
        <v>273</v>
      </c>
      <c r="E932" s="147" t="s">
        <v>556</v>
      </c>
      <c r="F932" s="151" t="s">
        <v>80</v>
      </c>
      <c r="G932" s="151"/>
      <c r="H932" s="148">
        <f>H933+H934</f>
        <v>823</v>
      </c>
      <c r="I932" s="148">
        <f t="shared" ref="I932" si="395">I933+I934</f>
        <v>820.8</v>
      </c>
      <c r="J932" s="143">
        <f t="shared" si="389"/>
        <v>99.732685297691376</v>
      </c>
    </row>
    <row r="933" spans="1:10" x14ac:dyDescent="0.2">
      <c r="A933" s="149" t="s">
        <v>81</v>
      </c>
      <c r="B933" s="141"/>
      <c r="C933" s="75" t="s">
        <v>129</v>
      </c>
      <c r="D933" s="105" t="s">
        <v>273</v>
      </c>
      <c r="E933" s="147" t="s">
        <v>556</v>
      </c>
      <c r="F933" s="151" t="s">
        <v>82</v>
      </c>
      <c r="G933" s="151">
        <v>900302</v>
      </c>
      <c r="H933" s="214">
        <v>650</v>
      </c>
      <c r="I933" s="148">
        <v>648.29999999999995</v>
      </c>
      <c r="J933" s="143">
        <f t="shared" si="389"/>
        <v>99.738461538461536</v>
      </c>
    </row>
    <row r="934" spans="1:10" x14ac:dyDescent="0.2">
      <c r="A934" s="149" t="s">
        <v>81</v>
      </c>
      <c r="B934" s="141"/>
      <c r="C934" s="75" t="s">
        <v>129</v>
      </c>
      <c r="D934" s="105" t="s">
        <v>273</v>
      </c>
      <c r="E934" s="147" t="s">
        <v>556</v>
      </c>
      <c r="F934" s="151" t="s">
        <v>82</v>
      </c>
      <c r="G934" s="151">
        <v>900100</v>
      </c>
      <c r="H934" s="214">
        <v>173</v>
      </c>
      <c r="I934" s="148">
        <v>172.5</v>
      </c>
      <c r="J934" s="143">
        <f t="shared" si="389"/>
        <v>99.710982658959537</v>
      </c>
    </row>
    <row r="935" spans="1:10" ht="51" x14ac:dyDescent="0.2">
      <c r="A935" s="149" t="s">
        <v>852</v>
      </c>
      <c r="B935" s="141"/>
      <c r="C935" s="75" t="s">
        <v>129</v>
      </c>
      <c r="D935" s="105" t="s">
        <v>273</v>
      </c>
      <c r="E935" s="147" t="s">
        <v>853</v>
      </c>
      <c r="F935" s="151"/>
      <c r="G935" s="151"/>
      <c r="H935" s="148">
        <f>H936</f>
        <v>1366.1</v>
      </c>
      <c r="I935" s="148">
        <f t="shared" ref="I935:I936" si="396">I936</f>
        <v>0</v>
      </c>
      <c r="J935" s="143">
        <f t="shared" si="389"/>
        <v>0</v>
      </c>
    </row>
    <row r="936" spans="1:10" x14ac:dyDescent="0.2">
      <c r="A936" s="149" t="s">
        <v>68</v>
      </c>
      <c r="B936" s="141"/>
      <c r="C936" s="75" t="s">
        <v>129</v>
      </c>
      <c r="D936" s="105" t="s">
        <v>273</v>
      </c>
      <c r="E936" s="147" t="s">
        <v>853</v>
      </c>
      <c r="F936" s="151" t="s">
        <v>69</v>
      </c>
      <c r="G936" s="151"/>
      <c r="H936" s="148">
        <f>H937</f>
        <v>1366.1</v>
      </c>
      <c r="I936" s="148">
        <f t="shared" si="396"/>
        <v>0</v>
      </c>
      <c r="J936" s="143">
        <f t="shared" si="389"/>
        <v>0</v>
      </c>
    </row>
    <row r="937" spans="1:10" ht="25.5" x14ac:dyDescent="0.2">
      <c r="A937" s="149" t="s">
        <v>70</v>
      </c>
      <c r="B937" s="141"/>
      <c r="C937" s="75" t="s">
        <v>129</v>
      </c>
      <c r="D937" s="105" t="s">
        <v>273</v>
      </c>
      <c r="E937" s="147" t="s">
        <v>853</v>
      </c>
      <c r="F937" s="151" t="s">
        <v>71</v>
      </c>
      <c r="G937" s="151">
        <v>900100</v>
      </c>
      <c r="H937" s="148">
        <v>1366.1</v>
      </c>
      <c r="I937" s="148">
        <v>0</v>
      </c>
      <c r="J937" s="143">
        <f t="shared" si="389"/>
        <v>0</v>
      </c>
    </row>
    <row r="938" spans="1:10" ht="25.5" x14ac:dyDescent="0.2">
      <c r="A938" s="174" t="s">
        <v>601</v>
      </c>
      <c r="B938" s="141"/>
      <c r="C938" s="75" t="s">
        <v>129</v>
      </c>
      <c r="D938" s="105" t="s">
        <v>273</v>
      </c>
      <c r="E938" s="147" t="s">
        <v>602</v>
      </c>
      <c r="F938" s="151"/>
      <c r="G938" s="87"/>
      <c r="H938" s="148">
        <f>H939</f>
        <v>71</v>
      </c>
      <c r="I938" s="148">
        <f t="shared" ref="I938:I939" si="397">I939</f>
        <v>7.5</v>
      </c>
      <c r="J938" s="143">
        <f t="shared" si="389"/>
        <v>10.56338028169014</v>
      </c>
    </row>
    <row r="939" spans="1:10" x14ac:dyDescent="0.2">
      <c r="A939" s="149" t="s">
        <v>111</v>
      </c>
      <c r="B939" s="141"/>
      <c r="C939" s="75" t="s">
        <v>129</v>
      </c>
      <c r="D939" s="105" t="s">
        <v>273</v>
      </c>
      <c r="E939" s="147" t="s">
        <v>602</v>
      </c>
      <c r="F939" s="151" t="s">
        <v>112</v>
      </c>
      <c r="G939" s="151"/>
      <c r="H939" s="148">
        <f>H940</f>
        <v>71</v>
      </c>
      <c r="I939" s="148">
        <f t="shared" si="397"/>
        <v>7.5</v>
      </c>
      <c r="J939" s="143">
        <f t="shared" si="389"/>
        <v>10.56338028169014</v>
      </c>
    </row>
    <row r="940" spans="1:10" x14ac:dyDescent="0.2">
      <c r="A940" s="149" t="s">
        <v>115</v>
      </c>
      <c r="B940" s="141"/>
      <c r="C940" s="75" t="s">
        <v>129</v>
      </c>
      <c r="D940" s="105" t="s">
        <v>273</v>
      </c>
      <c r="E940" s="147" t="s">
        <v>602</v>
      </c>
      <c r="F940" s="151" t="s">
        <v>116</v>
      </c>
      <c r="G940" s="151">
        <v>900303</v>
      </c>
      <c r="H940" s="148">
        <v>71</v>
      </c>
      <c r="I940" s="148">
        <v>7.5</v>
      </c>
      <c r="J940" s="143">
        <f t="shared" si="389"/>
        <v>10.56338028169014</v>
      </c>
    </row>
    <row r="941" spans="1:10" ht="25.5" x14ac:dyDescent="0.2">
      <c r="A941" s="149" t="s">
        <v>557</v>
      </c>
      <c r="B941" s="141"/>
      <c r="C941" s="75" t="s">
        <v>129</v>
      </c>
      <c r="D941" s="105" t="s">
        <v>273</v>
      </c>
      <c r="E941" s="147" t="s">
        <v>558</v>
      </c>
      <c r="F941" s="151"/>
      <c r="G941" s="151"/>
      <c r="H941" s="148">
        <f>H942</f>
        <v>31869.7</v>
      </c>
      <c r="I941" s="148">
        <f t="shared" ref="I941" si="398">I942</f>
        <v>15340.699999999999</v>
      </c>
      <c r="J941" s="143">
        <f t="shared" si="389"/>
        <v>48.135690012770752</v>
      </c>
    </row>
    <row r="942" spans="1:10" ht="14.45" customHeight="1" x14ac:dyDescent="0.2">
      <c r="A942" s="149" t="s">
        <v>68</v>
      </c>
      <c r="B942" s="141"/>
      <c r="C942" s="75" t="s">
        <v>129</v>
      </c>
      <c r="D942" s="105" t="s">
        <v>273</v>
      </c>
      <c r="E942" s="147" t="s">
        <v>558</v>
      </c>
      <c r="F942" s="151">
        <v>200</v>
      </c>
      <c r="G942" s="151"/>
      <c r="H942" s="148">
        <f>H944+H945+H943</f>
        <v>31869.7</v>
      </c>
      <c r="I942" s="148">
        <f t="shared" ref="I942" si="399">I944+I945+I943</f>
        <v>15340.699999999999</v>
      </c>
      <c r="J942" s="143">
        <f t="shared" si="389"/>
        <v>48.135690012770752</v>
      </c>
    </row>
    <row r="943" spans="1:10" ht="25.5" x14ac:dyDescent="0.2">
      <c r="A943" s="149" t="s">
        <v>70</v>
      </c>
      <c r="B943" s="99"/>
      <c r="C943" s="75" t="s">
        <v>129</v>
      </c>
      <c r="D943" s="105" t="s">
        <v>273</v>
      </c>
      <c r="E943" s="147" t="s">
        <v>558</v>
      </c>
      <c r="F943" s="151">
        <v>240</v>
      </c>
      <c r="G943" s="151">
        <v>900202</v>
      </c>
      <c r="H943" s="148">
        <v>17847</v>
      </c>
      <c r="I943" s="148">
        <v>8590.7999999999993</v>
      </c>
      <c r="J943" s="143">
        <f t="shared" si="389"/>
        <v>48.135821146411153</v>
      </c>
    </row>
    <row r="944" spans="1:10" ht="25.5" x14ac:dyDescent="0.2">
      <c r="A944" s="149" t="s">
        <v>70</v>
      </c>
      <c r="B944" s="100"/>
      <c r="C944" s="75" t="s">
        <v>129</v>
      </c>
      <c r="D944" s="105" t="s">
        <v>273</v>
      </c>
      <c r="E944" s="147" t="s">
        <v>558</v>
      </c>
      <c r="F944" s="151">
        <v>240</v>
      </c>
      <c r="G944" s="151">
        <v>900302</v>
      </c>
      <c r="H944" s="148">
        <v>10835.7</v>
      </c>
      <c r="I944" s="148">
        <v>5215.8</v>
      </c>
      <c r="J944" s="143">
        <f t="shared" si="389"/>
        <v>48.135330435504855</v>
      </c>
    </row>
    <row r="945" spans="1:10" ht="25.5" x14ac:dyDescent="0.2">
      <c r="A945" s="149" t="s">
        <v>70</v>
      </c>
      <c r="B945" s="100"/>
      <c r="C945" s="75" t="s">
        <v>129</v>
      </c>
      <c r="D945" s="105" t="s">
        <v>273</v>
      </c>
      <c r="E945" s="147" t="s">
        <v>558</v>
      </c>
      <c r="F945" s="151">
        <v>240</v>
      </c>
      <c r="G945" s="151">
        <v>900100</v>
      </c>
      <c r="H945" s="148">
        <v>3187</v>
      </c>
      <c r="I945" s="148">
        <v>1534.1</v>
      </c>
      <c r="J945" s="143">
        <f t="shared" si="389"/>
        <v>48.136178224035142</v>
      </c>
    </row>
    <row r="946" spans="1:10" ht="38.25" x14ac:dyDescent="0.2">
      <c r="A946" s="156" t="s">
        <v>263</v>
      </c>
      <c r="B946" s="100"/>
      <c r="C946" s="84" t="s">
        <v>129</v>
      </c>
      <c r="D946" s="70" t="s">
        <v>273</v>
      </c>
      <c r="E946" s="135" t="s">
        <v>560</v>
      </c>
      <c r="F946" s="153"/>
      <c r="G946" s="153"/>
      <c r="H946" s="142">
        <f t="shared" ref="H946:I948" si="400">H947</f>
        <v>2544.4</v>
      </c>
      <c r="I946" s="142">
        <f t="shared" si="400"/>
        <v>2048.1</v>
      </c>
      <c r="J946" s="143">
        <f t="shared" si="389"/>
        <v>80.494419116491116</v>
      </c>
    </row>
    <row r="947" spans="1:10" ht="25.5" x14ac:dyDescent="0.2">
      <c r="A947" s="177" t="s">
        <v>559</v>
      </c>
      <c r="B947" s="100"/>
      <c r="C947" s="75" t="s">
        <v>129</v>
      </c>
      <c r="D947" s="105" t="s">
        <v>273</v>
      </c>
      <c r="E947" s="147" t="s">
        <v>561</v>
      </c>
      <c r="F947" s="151"/>
      <c r="G947" s="151"/>
      <c r="H947" s="148">
        <f t="shared" si="400"/>
        <v>2544.4</v>
      </c>
      <c r="I947" s="148">
        <f t="shared" si="400"/>
        <v>2048.1</v>
      </c>
      <c r="J947" s="143">
        <f t="shared" si="389"/>
        <v>80.494419116491116</v>
      </c>
    </row>
    <row r="948" spans="1:10" ht="25.5" x14ac:dyDescent="0.2">
      <c r="A948" s="149" t="s">
        <v>79</v>
      </c>
      <c r="B948" s="100"/>
      <c r="C948" s="75" t="s">
        <v>129</v>
      </c>
      <c r="D948" s="105" t="s">
        <v>273</v>
      </c>
      <c r="E948" s="147" t="s">
        <v>561</v>
      </c>
      <c r="F948" s="151" t="s">
        <v>80</v>
      </c>
      <c r="G948" s="151"/>
      <c r="H948" s="148">
        <f>H949</f>
        <v>2544.4</v>
      </c>
      <c r="I948" s="148">
        <f t="shared" si="400"/>
        <v>2048.1</v>
      </c>
      <c r="J948" s="143">
        <f t="shared" si="389"/>
        <v>80.494419116491116</v>
      </c>
    </row>
    <row r="949" spans="1:10" x14ac:dyDescent="0.2">
      <c r="A949" s="149" t="s">
        <v>81</v>
      </c>
      <c r="B949" s="100"/>
      <c r="C949" s="75" t="s">
        <v>129</v>
      </c>
      <c r="D949" s="105" t="s">
        <v>273</v>
      </c>
      <c r="E949" s="147" t="s">
        <v>561</v>
      </c>
      <c r="F949" s="151" t="s">
        <v>82</v>
      </c>
      <c r="G949" s="151">
        <v>900100</v>
      </c>
      <c r="H949" s="148">
        <v>2544.4</v>
      </c>
      <c r="I949" s="148">
        <v>2048.1</v>
      </c>
      <c r="J949" s="143">
        <f t="shared" si="389"/>
        <v>80.494419116491116</v>
      </c>
    </row>
    <row r="950" spans="1:10" x14ac:dyDescent="0.2">
      <c r="A950" s="156" t="s">
        <v>565</v>
      </c>
      <c r="B950" s="100"/>
      <c r="C950" s="73" t="s">
        <v>129</v>
      </c>
      <c r="D950" s="70" t="s">
        <v>273</v>
      </c>
      <c r="E950" s="135" t="s">
        <v>567</v>
      </c>
      <c r="F950" s="159"/>
      <c r="G950" s="159"/>
      <c r="H950" s="203">
        <f>H951+H956</f>
        <v>6499.9999999999991</v>
      </c>
      <c r="I950" s="203">
        <f t="shared" ref="I950" si="401">I951+I956</f>
        <v>6116.9</v>
      </c>
      <c r="J950" s="143">
        <f t="shared" si="389"/>
        <v>94.106153846153845</v>
      </c>
    </row>
    <row r="951" spans="1:10" ht="76.5" x14ac:dyDescent="0.2">
      <c r="A951" s="174" t="s">
        <v>819</v>
      </c>
      <c r="B951" s="100"/>
      <c r="C951" s="75" t="s">
        <v>129</v>
      </c>
      <c r="D951" s="105" t="s">
        <v>273</v>
      </c>
      <c r="E951" s="147" t="s">
        <v>785</v>
      </c>
      <c r="F951" s="151"/>
      <c r="G951" s="151"/>
      <c r="H951" s="204">
        <f>H952</f>
        <v>4499.9999999999991</v>
      </c>
      <c r="I951" s="204">
        <f>I952</f>
        <v>4127.7</v>
      </c>
      <c r="J951" s="143">
        <f t="shared" si="389"/>
        <v>91.726666666666674</v>
      </c>
    </row>
    <row r="952" spans="1:10" x14ac:dyDescent="0.2">
      <c r="A952" s="149" t="s">
        <v>68</v>
      </c>
      <c r="B952" s="100"/>
      <c r="C952" s="75" t="s">
        <v>129</v>
      </c>
      <c r="D952" s="105" t="s">
        <v>273</v>
      </c>
      <c r="E952" s="147" t="s">
        <v>785</v>
      </c>
      <c r="F952" s="151">
        <v>200</v>
      </c>
      <c r="G952" s="151"/>
      <c r="H952" s="204">
        <f>SUM(H953:H955)</f>
        <v>4499.9999999999991</v>
      </c>
      <c r="I952" s="204">
        <f>I953+I955+I954</f>
        <v>4127.7</v>
      </c>
      <c r="J952" s="143">
        <f t="shared" si="389"/>
        <v>91.726666666666674</v>
      </c>
    </row>
    <row r="953" spans="1:10" ht="25.5" x14ac:dyDescent="0.2">
      <c r="A953" s="149" t="s">
        <v>70</v>
      </c>
      <c r="B953" s="100"/>
      <c r="C953" s="75" t="s">
        <v>129</v>
      </c>
      <c r="D953" s="105" t="s">
        <v>273</v>
      </c>
      <c r="E953" s="147" t="s">
        <v>785</v>
      </c>
      <c r="F953" s="87">
        <v>240</v>
      </c>
      <c r="G953" s="151">
        <v>900202</v>
      </c>
      <c r="H953" s="172">
        <v>3292.7</v>
      </c>
      <c r="I953" s="148">
        <v>3020.2</v>
      </c>
      <c r="J953" s="143">
        <f t="shared" si="389"/>
        <v>91.724116986060068</v>
      </c>
    </row>
    <row r="954" spans="1:10" ht="25.5" x14ac:dyDescent="0.2">
      <c r="A954" s="149" t="s">
        <v>70</v>
      </c>
      <c r="B954" s="100"/>
      <c r="C954" s="75" t="s">
        <v>129</v>
      </c>
      <c r="D954" s="105" t="s">
        <v>273</v>
      </c>
      <c r="E954" s="147" t="s">
        <v>785</v>
      </c>
      <c r="F954" s="87">
        <v>240</v>
      </c>
      <c r="G954" s="151">
        <v>900302</v>
      </c>
      <c r="H954" s="172">
        <v>1097.5999999999999</v>
      </c>
      <c r="I954" s="148">
        <v>1006.8</v>
      </c>
      <c r="J954" s="143">
        <f t="shared" si="389"/>
        <v>91.727405247813408</v>
      </c>
    </row>
    <row r="955" spans="1:10" ht="25.5" x14ac:dyDescent="0.2">
      <c r="A955" s="149" t="s">
        <v>70</v>
      </c>
      <c r="B955" s="141"/>
      <c r="C955" s="150" t="s">
        <v>129</v>
      </c>
      <c r="D955" s="105" t="s">
        <v>273</v>
      </c>
      <c r="E955" s="147" t="s">
        <v>785</v>
      </c>
      <c r="F955" s="87">
        <v>240</v>
      </c>
      <c r="G955" s="151">
        <v>900100</v>
      </c>
      <c r="H955" s="172">
        <v>109.7</v>
      </c>
      <c r="I955" s="204">
        <v>100.7</v>
      </c>
      <c r="J955" s="143">
        <f t="shared" si="389"/>
        <v>91.795806745670006</v>
      </c>
    </row>
    <row r="956" spans="1:10" ht="25.5" x14ac:dyDescent="0.2">
      <c r="A956" s="174" t="s">
        <v>566</v>
      </c>
      <c r="B956" s="100"/>
      <c r="C956" s="88" t="s">
        <v>129</v>
      </c>
      <c r="D956" s="105" t="s">
        <v>273</v>
      </c>
      <c r="E956" s="147" t="s">
        <v>568</v>
      </c>
      <c r="F956" s="151"/>
      <c r="G956" s="151"/>
      <c r="H956" s="204">
        <f>H957</f>
        <v>2000</v>
      </c>
      <c r="I956" s="204">
        <f>I957</f>
        <v>1989.2</v>
      </c>
      <c r="J956" s="143">
        <f t="shared" si="389"/>
        <v>99.460000000000008</v>
      </c>
    </row>
    <row r="957" spans="1:10" x14ac:dyDescent="0.2">
      <c r="A957" s="149" t="s">
        <v>68</v>
      </c>
      <c r="B957" s="101"/>
      <c r="C957" s="75" t="s">
        <v>129</v>
      </c>
      <c r="D957" s="105" t="s">
        <v>273</v>
      </c>
      <c r="E957" s="147" t="s">
        <v>568</v>
      </c>
      <c r="F957" s="151">
        <v>200</v>
      </c>
      <c r="G957" s="151"/>
      <c r="H957" s="204">
        <f>H958+H959</f>
        <v>2000</v>
      </c>
      <c r="I957" s="204">
        <f>I958+I959</f>
        <v>1989.2</v>
      </c>
      <c r="J957" s="143">
        <f t="shared" si="389"/>
        <v>99.460000000000008</v>
      </c>
    </row>
    <row r="958" spans="1:10" ht="25.5" x14ac:dyDescent="0.2">
      <c r="A958" s="149" t="s">
        <v>70</v>
      </c>
      <c r="B958" s="141"/>
      <c r="C958" s="150" t="s">
        <v>129</v>
      </c>
      <c r="D958" s="105" t="s">
        <v>273</v>
      </c>
      <c r="E958" s="147" t="s">
        <v>568</v>
      </c>
      <c r="F958" s="87">
        <v>240</v>
      </c>
      <c r="G958" s="151">
        <v>900304</v>
      </c>
      <c r="H958" s="148">
        <v>1000</v>
      </c>
      <c r="I958" s="204">
        <v>989.2</v>
      </c>
      <c r="J958" s="143">
        <f t="shared" si="389"/>
        <v>98.92</v>
      </c>
    </row>
    <row r="959" spans="1:10" ht="25.5" x14ac:dyDescent="0.2">
      <c r="A959" s="149" t="s">
        <v>70</v>
      </c>
      <c r="B959" s="141"/>
      <c r="C959" s="150" t="s">
        <v>129</v>
      </c>
      <c r="D959" s="105" t="s">
        <v>273</v>
      </c>
      <c r="E959" s="147" t="s">
        <v>568</v>
      </c>
      <c r="F959" s="87">
        <v>240</v>
      </c>
      <c r="G959" s="151">
        <v>900100</v>
      </c>
      <c r="H959" s="148">
        <v>1000</v>
      </c>
      <c r="I959" s="204">
        <v>1000</v>
      </c>
      <c r="J959" s="143">
        <f t="shared" si="389"/>
        <v>100</v>
      </c>
    </row>
    <row r="960" spans="1:10" ht="25.5" x14ac:dyDescent="0.2">
      <c r="A960" s="145" t="s">
        <v>538</v>
      </c>
      <c r="B960" s="141"/>
      <c r="C960" s="138" t="s">
        <v>129</v>
      </c>
      <c r="D960" s="70" t="s">
        <v>273</v>
      </c>
      <c r="E960" s="135" t="s">
        <v>172</v>
      </c>
      <c r="F960" s="90"/>
      <c r="G960" s="153"/>
      <c r="H960" s="142">
        <f>H961</f>
        <v>1631.4</v>
      </c>
      <c r="I960" s="142">
        <f t="shared" ref="I960:I961" si="402">I961</f>
        <v>722.1</v>
      </c>
      <c r="J960" s="143">
        <f t="shared" si="389"/>
        <v>44.26259654284663</v>
      </c>
    </row>
    <row r="961" spans="1:10" x14ac:dyDescent="0.2">
      <c r="A961" s="145" t="s">
        <v>539</v>
      </c>
      <c r="B961" s="141"/>
      <c r="C961" s="138" t="s">
        <v>129</v>
      </c>
      <c r="D961" s="70" t="s">
        <v>273</v>
      </c>
      <c r="E961" s="135" t="s">
        <v>173</v>
      </c>
      <c r="F961" s="90"/>
      <c r="G961" s="153"/>
      <c r="H961" s="142">
        <f>H962</f>
        <v>1631.4</v>
      </c>
      <c r="I961" s="142">
        <f t="shared" si="402"/>
        <v>722.1</v>
      </c>
      <c r="J961" s="143">
        <f t="shared" si="389"/>
        <v>44.26259654284663</v>
      </c>
    </row>
    <row r="962" spans="1:10" ht="38.25" x14ac:dyDescent="0.2">
      <c r="A962" s="178" t="s">
        <v>540</v>
      </c>
      <c r="B962" s="141"/>
      <c r="C962" s="138" t="s">
        <v>129</v>
      </c>
      <c r="D962" s="70" t="s">
        <v>273</v>
      </c>
      <c r="E962" s="135" t="s">
        <v>179</v>
      </c>
      <c r="F962" s="153"/>
      <c r="G962" s="153"/>
      <c r="H962" s="142">
        <f t="shared" ref="H962:I964" si="403">H963</f>
        <v>1631.4</v>
      </c>
      <c r="I962" s="142">
        <f t="shared" si="403"/>
        <v>722.1</v>
      </c>
      <c r="J962" s="143">
        <f t="shared" si="389"/>
        <v>44.26259654284663</v>
      </c>
    </row>
    <row r="963" spans="1:10" x14ac:dyDescent="0.2">
      <c r="A963" s="179" t="s">
        <v>206</v>
      </c>
      <c r="B963" s="141"/>
      <c r="C963" s="150" t="s">
        <v>129</v>
      </c>
      <c r="D963" s="105" t="s">
        <v>273</v>
      </c>
      <c r="E963" s="147" t="s">
        <v>210</v>
      </c>
      <c r="F963" s="151"/>
      <c r="G963" s="151"/>
      <c r="H963" s="148">
        <f>H964+H966</f>
        <v>1631.4</v>
      </c>
      <c r="I963" s="148">
        <f t="shared" ref="I963" si="404">I964+I966</f>
        <v>722.1</v>
      </c>
      <c r="J963" s="143">
        <f t="shared" si="389"/>
        <v>44.26259654284663</v>
      </c>
    </row>
    <row r="964" spans="1:10" x14ac:dyDescent="0.2">
      <c r="A964" s="149" t="s">
        <v>68</v>
      </c>
      <c r="B964" s="141"/>
      <c r="C964" s="150" t="s">
        <v>129</v>
      </c>
      <c r="D964" s="105" t="s">
        <v>273</v>
      </c>
      <c r="E964" s="147" t="s">
        <v>210</v>
      </c>
      <c r="F964" s="151">
        <v>200</v>
      </c>
      <c r="G964" s="151"/>
      <c r="H964" s="148">
        <f t="shared" si="403"/>
        <v>42.7</v>
      </c>
      <c r="I964" s="148">
        <f t="shared" si="403"/>
        <v>40.700000000000003</v>
      </c>
      <c r="J964" s="143">
        <f t="shared" si="389"/>
        <v>95.316159250585471</v>
      </c>
    </row>
    <row r="965" spans="1:10" ht="25.5" x14ac:dyDescent="0.2">
      <c r="A965" s="149" t="s">
        <v>70</v>
      </c>
      <c r="B965" s="141"/>
      <c r="C965" s="150" t="s">
        <v>129</v>
      </c>
      <c r="D965" s="105" t="s">
        <v>273</v>
      </c>
      <c r="E965" s="147" t="s">
        <v>210</v>
      </c>
      <c r="F965" s="151">
        <v>240</v>
      </c>
      <c r="G965" s="151">
        <v>900100</v>
      </c>
      <c r="H965" s="148">
        <v>42.7</v>
      </c>
      <c r="I965" s="148">
        <v>40.700000000000003</v>
      </c>
      <c r="J965" s="143">
        <f t="shared" si="389"/>
        <v>95.316159250585471</v>
      </c>
    </row>
    <row r="966" spans="1:10" ht="25.5" x14ac:dyDescent="0.2">
      <c r="A966" s="149" t="s">
        <v>79</v>
      </c>
      <c r="B966" s="141"/>
      <c r="C966" s="150" t="s">
        <v>129</v>
      </c>
      <c r="D966" s="105" t="s">
        <v>273</v>
      </c>
      <c r="E966" s="147" t="s">
        <v>210</v>
      </c>
      <c r="F966" s="151">
        <v>600</v>
      </c>
      <c r="G966" s="151"/>
      <c r="H966" s="148">
        <f>H967</f>
        <v>1588.7</v>
      </c>
      <c r="I966" s="148">
        <f t="shared" ref="I966" si="405">I967</f>
        <v>681.4</v>
      </c>
      <c r="J966" s="143">
        <f t="shared" si="389"/>
        <v>42.89041354566627</v>
      </c>
    </row>
    <row r="967" spans="1:10" x14ac:dyDescent="0.2">
      <c r="A967" s="149" t="s">
        <v>81</v>
      </c>
      <c r="B967" s="141"/>
      <c r="C967" s="150" t="s">
        <v>129</v>
      </c>
      <c r="D967" s="105" t="s">
        <v>273</v>
      </c>
      <c r="E967" s="147" t="s">
        <v>210</v>
      </c>
      <c r="F967" s="151">
        <v>610</v>
      </c>
      <c r="G967" s="151">
        <v>900100</v>
      </c>
      <c r="H967" s="148">
        <v>1588.7</v>
      </c>
      <c r="I967" s="148">
        <v>681.4</v>
      </c>
      <c r="J967" s="143">
        <f t="shared" si="389"/>
        <v>42.89041354566627</v>
      </c>
    </row>
    <row r="968" spans="1:10" ht="25.5" x14ac:dyDescent="0.2">
      <c r="A968" s="158" t="s">
        <v>546</v>
      </c>
      <c r="B968" s="141"/>
      <c r="C968" s="138" t="s">
        <v>129</v>
      </c>
      <c r="D968" s="70" t="s">
        <v>273</v>
      </c>
      <c r="E968" s="135" t="s">
        <v>148</v>
      </c>
      <c r="F968" s="153"/>
      <c r="G968" s="151"/>
      <c r="H968" s="142">
        <f>H969</f>
        <v>494.8</v>
      </c>
      <c r="I968" s="142">
        <f t="shared" ref="I968:I969" si="406">I969</f>
        <v>468.8</v>
      </c>
      <c r="J968" s="143">
        <f t="shared" si="389"/>
        <v>94.745351657235247</v>
      </c>
    </row>
    <row r="969" spans="1:10" x14ac:dyDescent="0.2">
      <c r="A969" s="158" t="s">
        <v>541</v>
      </c>
      <c r="B969" s="141"/>
      <c r="C969" s="138" t="s">
        <v>129</v>
      </c>
      <c r="D969" s="70" t="s">
        <v>273</v>
      </c>
      <c r="E969" s="135" t="s">
        <v>543</v>
      </c>
      <c r="F969" s="96"/>
      <c r="G969" s="96"/>
      <c r="H969" s="142">
        <f t="shared" ref="H969:I972" si="407">H970</f>
        <v>494.8</v>
      </c>
      <c r="I969" s="142">
        <f t="shared" si="406"/>
        <v>468.8</v>
      </c>
      <c r="J969" s="143">
        <f t="shared" si="389"/>
        <v>94.745351657235247</v>
      </c>
    </row>
    <row r="970" spans="1:10" ht="24.75" customHeight="1" x14ac:dyDescent="0.2">
      <c r="A970" s="176" t="s">
        <v>542</v>
      </c>
      <c r="B970" s="141"/>
      <c r="C970" s="138" t="s">
        <v>129</v>
      </c>
      <c r="D970" s="70" t="s">
        <v>273</v>
      </c>
      <c r="E970" s="135" t="s">
        <v>544</v>
      </c>
      <c r="F970" s="153"/>
      <c r="G970" s="153"/>
      <c r="H970" s="142">
        <f t="shared" si="407"/>
        <v>494.8</v>
      </c>
      <c r="I970" s="142">
        <f t="shared" si="407"/>
        <v>468.8</v>
      </c>
      <c r="J970" s="143">
        <f t="shared" si="389"/>
        <v>94.745351657235247</v>
      </c>
    </row>
    <row r="971" spans="1:10" ht="25.5" x14ac:dyDescent="0.2">
      <c r="A971" s="161" t="s">
        <v>228</v>
      </c>
      <c r="B971" s="141"/>
      <c r="C971" s="150" t="s">
        <v>129</v>
      </c>
      <c r="D971" s="105" t="s">
        <v>273</v>
      </c>
      <c r="E971" s="163" t="s">
        <v>545</v>
      </c>
      <c r="F971" s="151"/>
      <c r="G971" s="151"/>
      <c r="H971" s="148">
        <f>H972</f>
        <v>494.8</v>
      </c>
      <c r="I971" s="148">
        <f t="shared" si="407"/>
        <v>468.8</v>
      </c>
      <c r="J971" s="143">
        <f t="shared" si="389"/>
        <v>94.745351657235247</v>
      </c>
    </row>
    <row r="972" spans="1:10" ht="25.5" x14ac:dyDescent="0.2">
      <c r="A972" s="149" t="s">
        <v>79</v>
      </c>
      <c r="B972" s="141"/>
      <c r="C972" s="150" t="s">
        <v>129</v>
      </c>
      <c r="D972" s="105" t="s">
        <v>273</v>
      </c>
      <c r="E972" s="163" t="s">
        <v>545</v>
      </c>
      <c r="F972" s="151" t="s">
        <v>80</v>
      </c>
      <c r="G972" s="151"/>
      <c r="H972" s="148">
        <f>H973</f>
        <v>494.8</v>
      </c>
      <c r="I972" s="148">
        <f t="shared" si="407"/>
        <v>468.8</v>
      </c>
      <c r="J972" s="143">
        <f t="shared" si="389"/>
        <v>94.745351657235247</v>
      </c>
    </row>
    <row r="973" spans="1:10" x14ac:dyDescent="0.2">
      <c r="A973" s="149" t="s">
        <v>81</v>
      </c>
      <c r="B973" s="98"/>
      <c r="C973" s="150" t="s">
        <v>129</v>
      </c>
      <c r="D973" s="105" t="s">
        <v>273</v>
      </c>
      <c r="E973" s="163" t="s">
        <v>545</v>
      </c>
      <c r="F973" s="151" t="s">
        <v>82</v>
      </c>
      <c r="G973" s="151">
        <v>900100</v>
      </c>
      <c r="H973" s="148">
        <v>494.8</v>
      </c>
      <c r="I973" s="148">
        <v>468.8</v>
      </c>
      <c r="J973" s="143">
        <f t="shared" si="389"/>
        <v>94.745351657235247</v>
      </c>
    </row>
    <row r="974" spans="1:10" x14ac:dyDescent="0.2">
      <c r="A974" s="152" t="s">
        <v>103</v>
      </c>
      <c r="B974" s="98"/>
      <c r="C974" s="138" t="s">
        <v>129</v>
      </c>
      <c r="D974" s="79" t="s">
        <v>274</v>
      </c>
      <c r="E974" s="135"/>
      <c r="F974" s="151"/>
      <c r="G974" s="151"/>
      <c r="H974" s="142">
        <f>H975+H1018</f>
        <v>87628.999999999985</v>
      </c>
      <c r="I974" s="142">
        <f>I975+I1018</f>
        <v>56026.100000000013</v>
      </c>
      <c r="J974" s="143">
        <f t="shared" si="389"/>
        <v>63.93556927501173</v>
      </c>
    </row>
    <row r="975" spans="1:10" x14ac:dyDescent="0.2">
      <c r="A975" s="115" t="s">
        <v>272</v>
      </c>
      <c r="B975" s="98"/>
      <c r="C975" s="138" t="s">
        <v>129</v>
      </c>
      <c r="D975" s="79" t="s">
        <v>274</v>
      </c>
      <c r="E975" s="135" t="s">
        <v>184</v>
      </c>
      <c r="F975" s="151"/>
      <c r="G975" s="151"/>
      <c r="H975" s="142">
        <f>H976+H981</f>
        <v>87609.099999999991</v>
      </c>
      <c r="I975" s="142">
        <f t="shared" ref="I975" si="408">I976+I981</f>
        <v>56006.200000000012</v>
      </c>
      <c r="J975" s="143">
        <f t="shared" si="389"/>
        <v>63.92737740714152</v>
      </c>
    </row>
    <row r="976" spans="1:10" x14ac:dyDescent="0.2">
      <c r="A976" s="119" t="s">
        <v>132</v>
      </c>
      <c r="B976" s="98"/>
      <c r="C976" s="71" t="s">
        <v>129</v>
      </c>
      <c r="D976" s="79" t="s">
        <v>274</v>
      </c>
      <c r="E976" s="135" t="s">
        <v>261</v>
      </c>
      <c r="F976" s="151"/>
      <c r="G976" s="151"/>
      <c r="H976" s="142">
        <f>H977</f>
        <v>4723</v>
      </c>
      <c r="I976" s="142">
        <f t="shared" ref="I976:I977" si="409">I977</f>
        <v>2270.8000000000002</v>
      </c>
      <c r="J976" s="143">
        <f t="shared" si="389"/>
        <v>48.079610417107773</v>
      </c>
    </row>
    <row r="977" spans="1:10" ht="25.5" x14ac:dyDescent="0.2">
      <c r="A977" s="156" t="s">
        <v>523</v>
      </c>
      <c r="B977" s="98"/>
      <c r="C977" s="71" t="s">
        <v>129</v>
      </c>
      <c r="D977" s="79" t="s">
        <v>274</v>
      </c>
      <c r="E977" s="135" t="s">
        <v>526</v>
      </c>
      <c r="F977" s="96"/>
      <c r="G977" s="96"/>
      <c r="H977" s="142">
        <f>H978</f>
        <v>4723</v>
      </c>
      <c r="I977" s="142">
        <f t="shared" si="409"/>
        <v>2270.8000000000002</v>
      </c>
      <c r="J977" s="143">
        <f t="shared" si="389"/>
        <v>48.079610417107773</v>
      </c>
    </row>
    <row r="978" spans="1:10" ht="102" x14ac:dyDescent="0.2">
      <c r="A978" s="174" t="s">
        <v>533</v>
      </c>
      <c r="B978" s="98"/>
      <c r="C978" s="71" t="s">
        <v>129</v>
      </c>
      <c r="D978" s="79" t="s">
        <v>274</v>
      </c>
      <c r="E978" s="147" t="s">
        <v>537</v>
      </c>
      <c r="F978" s="151"/>
      <c r="G978" s="151"/>
      <c r="H978" s="148">
        <f>H979</f>
        <v>4723</v>
      </c>
      <c r="I978" s="148">
        <f>I979</f>
        <v>2270.8000000000002</v>
      </c>
      <c r="J978" s="143">
        <f t="shared" si="389"/>
        <v>48.079610417107773</v>
      </c>
    </row>
    <row r="979" spans="1:10" ht="25.5" x14ac:dyDescent="0.2">
      <c r="A979" s="149" t="s">
        <v>79</v>
      </c>
      <c r="B979" s="98"/>
      <c r="C979" s="85" t="s">
        <v>129</v>
      </c>
      <c r="D979" s="95" t="s">
        <v>274</v>
      </c>
      <c r="E979" s="147" t="s">
        <v>537</v>
      </c>
      <c r="F979" s="151">
        <v>600</v>
      </c>
      <c r="G979" s="151"/>
      <c r="H979" s="148">
        <f>H980</f>
        <v>4723</v>
      </c>
      <c r="I979" s="148">
        <f>I980</f>
        <v>2270.8000000000002</v>
      </c>
      <c r="J979" s="143">
        <f t="shared" si="389"/>
        <v>48.079610417107773</v>
      </c>
    </row>
    <row r="980" spans="1:10" x14ac:dyDescent="0.2">
      <c r="A980" s="149" t="s">
        <v>81</v>
      </c>
      <c r="B980" s="98"/>
      <c r="C980" s="85" t="s">
        <v>129</v>
      </c>
      <c r="D980" s="95" t="s">
        <v>274</v>
      </c>
      <c r="E980" s="147" t="s">
        <v>537</v>
      </c>
      <c r="F980" s="151" t="s">
        <v>82</v>
      </c>
      <c r="G980" s="151">
        <v>900303</v>
      </c>
      <c r="H980" s="148">
        <v>4723</v>
      </c>
      <c r="I980" s="148">
        <v>2270.8000000000002</v>
      </c>
      <c r="J980" s="143">
        <f t="shared" si="389"/>
        <v>48.079610417107773</v>
      </c>
    </row>
    <row r="981" spans="1:10" ht="25.5" x14ac:dyDescent="0.2">
      <c r="A981" s="156" t="s">
        <v>571</v>
      </c>
      <c r="B981" s="98"/>
      <c r="C981" s="71" t="s">
        <v>129</v>
      </c>
      <c r="D981" s="79" t="s">
        <v>274</v>
      </c>
      <c r="E981" s="135" t="s">
        <v>185</v>
      </c>
      <c r="F981" s="91"/>
      <c r="G981" s="91"/>
      <c r="H981" s="142">
        <f>H982+H986+H1010+H1005</f>
        <v>82886.099999999991</v>
      </c>
      <c r="I981" s="142">
        <f>I982+I986+I1010+I1005</f>
        <v>53735.400000000009</v>
      </c>
      <c r="J981" s="143">
        <f t="shared" si="389"/>
        <v>64.830411854339886</v>
      </c>
    </row>
    <row r="982" spans="1:10" ht="38.25" x14ac:dyDescent="0.2">
      <c r="A982" s="156" t="s">
        <v>572</v>
      </c>
      <c r="B982" s="101"/>
      <c r="C982" s="71" t="s">
        <v>129</v>
      </c>
      <c r="D982" s="79" t="s">
        <v>274</v>
      </c>
      <c r="E982" s="135" t="s">
        <v>262</v>
      </c>
      <c r="F982" s="91"/>
      <c r="G982" s="91"/>
      <c r="H982" s="142">
        <f>H983</f>
        <v>600</v>
      </c>
      <c r="I982" s="142">
        <f t="shared" ref="I982:I984" si="410">I983</f>
        <v>0</v>
      </c>
      <c r="J982" s="143">
        <f t="shared" si="389"/>
        <v>0</v>
      </c>
    </row>
    <row r="983" spans="1:10" x14ac:dyDescent="0.2">
      <c r="A983" s="174" t="s">
        <v>242</v>
      </c>
      <c r="B983" s="101"/>
      <c r="C983" s="85" t="s">
        <v>129</v>
      </c>
      <c r="D983" s="95" t="s">
        <v>274</v>
      </c>
      <c r="E983" s="147" t="s">
        <v>579</v>
      </c>
      <c r="F983" s="91"/>
      <c r="G983" s="91"/>
      <c r="H983" s="148">
        <f>H984</f>
        <v>600</v>
      </c>
      <c r="I983" s="148">
        <f t="shared" si="410"/>
        <v>0</v>
      </c>
      <c r="J983" s="143">
        <f t="shared" si="389"/>
        <v>0</v>
      </c>
    </row>
    <row r="984" spans="1:10" x14ac:dyDescent="0.2">
      <c r="A984" s="149" t="s">
        <v>111</v>
      </c>
      <c r="B984" s="101"/>
      <c r="C984" s="85" t="s">
        <v>129</v>
      </c>
      <c r="D984" s="95" t="s">
        <v>274</v>
      </c>
      <c r="E984" s="147" t="s">
        <v>579</v>
      </c>
      <c r="F984" s="104">
        <v>300</v>
      </c>
      <c r="G984" s="91"/>
      <c r="H984" s="148">
        <f>H985</f>
        <v>600</v>
      </c>
      <c r="I984" s="148">
        <f t="shared" si="410"/>
        <v>0</v>
      </c>
      <c r="J984" s="143">
        <f t="shared" si="389"/>
        <v>0</v>
      </c>
    </row>
    <row r="985" spans="1:10" x14ac:dyDescent="0.2">
      <c r="A985" s="177" t="s">
        <v>113</v>
      </c>
      <c r="B985" s="101"/>
      <c r="C985" s="85" t="s">
        <v>129</v>
      </c>
      <c r="D985" s="95" t="s">
        <v>274</v>
      </c>
      <c r="E985" s="147" t="s">
        <v>579</v>
      </c>
      <c r="F985" s="104">
        <v>340</v>
      </c>
      <c r="G985" s="151">
        <v>900100</v>
      </c>
      <c r="H985" s="148">
        <v>600</v>
      </c>
      <c r="I985" s="148">
        <v>0</v>
      </c>
      <c r="J985" s="143">
        <f t="shared" si="389"/>
        <v>0</v>
      </c>
    </row>
    <row r="986" spans="1:10" ht="25.5" x14ac:dyDescent="0.2">
      <c r="A986" s="156" t="s">
        <v>573</v>
      </c>
      <c r="B986" s="101"/>
      <c r="C986" s="71" t="s">
        <v>129</v>
      </c>
      <c r="D986" s="79" t="s">
        <v>274</v>
      </c>
      <c r="E986" s="135" t="s">
        <v>580</v>
      </c>
      <c r="F986" s="91"/>
      <c r="G986" s="91"/>
      <c r="H986" s="142">
        <f>H987+H991+H997+H1001</f>
        <v>58572.399999999994</v>
      </c>
      <c r="I986" s="142">
        <f>I987+I991+I997+I1001</f>
        <v>40174.600000000006</v>
      </c>
      <c r="J986" s="143">
        <f t="shared" ref="J986:J1042" si="411">I986/H986*100</f>
        <v>68.589642903483565</v>
      </c>
    </row>
    <row r="987" spans="1:10" ht="25.5" x14ac:dyDescent="0.2">
      <c r="A987" s="177" t="s">
        <v>256</v>
      </c>
      <c r="B987" s="101"/>
      <c r="C987" s="150" t="s">
        <v>129</v>
      </c>
      <c r="D987" s="95" t="s">
        <v>274</v>
      </c>
      <c r="E987" s="147" t="s">
        <v>581</v>
      </c>
      <c r="F987" s="87"/>
      <c r="G987" s="87"/>
      <c r="H987" s="148">
        <f>H988</f>
        <v>45288.1</v>
      </c>
      <c r="I987" s="148">
        <f t="shared" ref="I987" si="412">I988</f>
        <v>29767.7</v>
      </c>
      <c r="J987" s="143">
        <f t="shared" si="411"/>
        <v>65.729628754573497</v>
      </c>
    </row>
    <row r="988" spans="1:10" ht="25.5" x14ac:dyDescent="0.2">
      <c r="A988" s="149" t="s">
        <v>79</v>
      </c>
      <c r="B988" s="101"/>
      <c r="C988" s="150" t="s">
        <v>129</v>
      </c>
      <c r="D988" s="95" t="s">
        <v>274</v>
      </c>
      <c r="E988" s="147" t="s">
        <v>581</v>
      </c>
      <c r="F988" s="151" t="s">
        <v>80</v>
      </c>
      <c r="G988" s="151"/>
      <c r="H988" s="148">
        <f>H989+H990</f>
        <v>45288.1</v>
      </c>
      <c r="I988" s="148">
        <f>I989+I990</f>
        <v>29767.7</v>
      </c>
      <c r="J988" s="143">
        <f t="shared" si="411"/>
        <v>65.729628754573497</v>
      </c>
    </row>
    <row r="989" spans="1:10" x14ac:dyDescent="0.2">
      <c r="A989" s="149" t="s">
        <v>81</v>
      </c>
      <c r="B989" s="101"/>
      <c r="C989" s="150" t="s">
        <v>129</v>
      </c>
      <c r="D989" s="95" t="s">
        <v>274</v>
      </c>
      <c r="E989" s="147" t="s">
        <v>581</v>
      </c>
      <c r="F989" s="151" t="s">
        <v>82</v>
      </c>
      <c r="G989" s="151">
        <v>900100</v>
      </c>
      <c r="H989" s="148">
        <v>28466.799999999999</v>
      </c>
      <c r="I989" s="148">
        <v>18572.2</v>
      </c>
      <c r="J989" s="143">
        <f t="shared" si="411"/>
        <v>65.241614793373344</v>
      </c>
    </row>
    <row r="990" spans="1:10" x14ac:dyDescent="0.2">
      <c r="A990" s="149" t="s">
        <v>104</v>
      </c>
      <c r="B990" s="101"/>
      <c r="C990" s="150" t="s">
        <v>129</v>
      </c>
      <c r="D990" s="95" t="s">
        <v>274</v>
      </c>
      <c r="E990" s="147" t="s">
        <v>581</v>
      </c>
      <c r="F990" s="151" t="s">
        <v>105</v>
      </c>
      <c r="G990" s="151">
        <v>900100</v>
      </c>
      <c r="H990" s="148">
        <v>16821.3</v>
      </c>
      <c r="I990" s="148">
        <v>11195.5</v>
      </c>
      <c r="J990" s="143">
        <f t="shared" si="411"/>
        <v>66.555498088732747</v>
      </c>
    </row>
    <row r="991" spans="1:10" ht="38.25" x14ac:dyDescent="0.2">
      <c r="A991" s="177" t="s">
        <v>574</v>
      </c>
      <c r="B991" s="101"/>
      <c r="C991" s="150" t="s">
        <v>129</v>
      </c>
      <c r="D991" s="95" t="s">
        <v>274</v>
      </c>
      <c r="E991" s="147" t="s">
        <v>582</v>
      </c>
      <c r="F991" s="87"/>
      <c r="G991" s="87"/>
      <c r="H991" s="148">
        <f>H992</f>
        <v>5865.7</v>
      </c>
      <c r="I991" s="148">
        <f t="shared" ref="I991" si="413">I992</f>
        <v>5694.2</v>
      </c>
      <c r="J991" s="143">
        <f t="shared" si="411"/>
        <v>97.076222786709181</v>
      </c>
    </row>
    <row r="992" spans="1:10" ht="25.5" x14ac:dyDescent="0.2">
      <c r="A992" s="149" t="s">
        <v>79</v>
      </c>
      <c r="B992" s="101"/>
      <c r="C992" s="150" t="s">
        <v>129</v>
      </c>
      <c r="D992" s="95" t="s">
        <v>274</v>
      </c>
      <c r="E992" s="147" t="s">
        <v>582</v>
      </c>
      <c r="F992" s="151" t="s">
        <v>80</v>
      </c>
      <c r="G992" s="151"/>
      <c r="H992" s="148">
        <f>H993+H994+H995+H996</f>
        <v>5865.7</v>
      </c>
      <c r="I992" s="148">
        <f>I993+I994+I995+I996</f>
        <v>5694.2</v>
      </c>
      <c r="J992" s="143">
        <f t="shared" si="411"/>
        <v>97.076222786709181</v>
      </c>
    </row>
    <row r="993" spans="1:10" x14ac:dyDescent="0.2">
      <c r="A993" s="149" t="s">
        <v>81</v>
      </c>
      <c r="B993" s="101"/>
      <c r="C993" s="150" t="s">
        <v>129</v>
      </c>
      <c r="D993" s="95" t="s">
        <v>274</v>
      </c>
      <c r="E993" s="147" t="s">
        <v>582</v>
      </c>
      <c r="F993" s="151" t="s">
        <v>82</v>
      </c>
      <c r="G993" s="151">
        <v>900100</v>
      </c>
      <c r="H993" s="148">
        <v>249.9</v>
      </c>
      <c r="I993" s="148">
        <f>1980-1730.1</f>
        <v>249.90000000000009</v>
      </c>
      <c r="J993" s="143">
        <f t="shared" si="411"/>
        <v>100.00000000000004</v>
      </c>
    </row>
    <row r="994" spans="1:10" x14ac:dyDescent="0.2">
      <c r="A994" s="149" t="s">
        <v>81</v>
      </c>
      <c r="B994" s="101"/>
      <c r="C994" s="150" t="s">
        <v>129</v>
      </c>
      <c r="D994" s="95" t="s">
        <v>274</v>
      </c>
      <c r="E994" s="147" t="s">
        <v>582</v>
      </c>
      <c r="F994" s="151" t="s">
        <v>82</v>
      </c>
      <c r="G994" s="151">
        <v>900306</v>
      </c>
      <c r="H994" s="148">
        <v>1730.1</v>
      </c>
      <c r="I994" s="148">
        <v>1730.1</v>
      </c>
      <c r="J994" s="143">
        <f t="shared" si="411"/>
        <v>100</v>
      </c>
    </row>
    <row r="995" spans="1:10" x14ac:dyDescent="0.2">
      <c r="A995" s="149" t="s">
        <v>104</v>
      </c>
      <c r="B995" s="101"/>
      <c r="C995" s="150" t="s">
        <v>129</v>
      </c>
      <c r="D995" s="95" t="s">
        <v>274</v>
      </c>
      <c r="E995" s="147" t="s">
        <v>582</v>
      </c>
      <c r="F995" s="151" t="s">
        <v>105</v>
      </c>
      <c r="G995" s="151">
        <v>900100</v>
      </c>
      <c r="H995" s="148">
        <v>1045.7</v>
      </c>
      <c r="I995" s="148">
        <f>3714.2-2800</f>
        <v>914.19999999999982</v>
      </c>
      <c r="J995" s="143">
        <f t="shared" si="411"/>
        <v>87.424691594147447</v>
      </c>
    </row>
    <row r="996" spans="1:10" x14ac:dyDescent="0.2">
      <c r="A996" s="149" t="s">
        <v>104</v>
      </c>
      <c r="B996" s="101"/>
      <c r="C996" s="150" t="s">
        <v>129</v>
      </c>
      <c r="D996" s="95" t="s">
        <v>274</v>
      </c>
      <c r="E996" s="147" t="s">
        <v>582</v>
      </c>
      <c r="F996" s="151" t="s">
        <v>105</v>
      </c>
      <c r="G996" s="151">
        <v>900306</v>
      </c>
      <c r="H996" s="148">
        <v>2840</v>
      </c>
      <c r="I996" s="148">
        <v>2800</v>
      </c>
      <c r="J996" s="143">
        <f t="shared" si="411"/>
        <v>98.591549295774655</v>
      </c>
    </row>
    <row r="997" spans="1:10" ht="38.25" x14ac:dyDescent="0.2">
      <c r="A997" s="177" t="s">
        <v>575</v>
      </c>
      <c r="B997" s="101"/>
      <c r="C997" s="150" t="s">
        <v>129</v>
      </c>
      <c r="D997" s="95" t="s">
        <v>274</v>
      </c>
      <c r="E997" s="147" t="s">
        <v>583</v>
      </c>
      <c r="F997" s="87"/>
      <c r="G997" s="87"/>
      <c r="H997" s="148">
        <f>H998</f>
        <v>4978.2999999999993</v>
      </c>
      <c r="I997" s="148">
        <f t="shared" ref="I997" si="414">I998</f>
        <v>2937.9</v>
      </c>
      <c r="J997" s="143">
        <f t="shared" si="411"/>
        <v>59.014121286382917</v>
      </c>
    </row>
    <row r="998" spans="1:10" ht="25.5" x14ac:dyDescent="0.2">
      <c r="A998" s="149" t="s">
        <v>79</v>
      </c>
      <c r="B998" s="101"/>
      <c r="C998" s="150" t="s">
        <v>129</v>
      </c>
      <c r="D998" s="95" t="s">
        <v>274</v>
      </c>
      <c r="E998" s="147" t="s">
        <v>583</v>
      </c>
      <c r="F998" s="151" t="s">
        <v>80</v>
      </c>
      <c r="G998" s="151"/>
      <c r="H998" s="148">
        <f>H999+H1000</f>
        <v>4978.2999999999993</v>
      </c>
      <c r="I998" s="148">
        <f t="shared" ref="I998" si="415">I999+I1000</f>
        <v>2937.9</v>
      </c>
      <c r="J998" s="143">
        <f t="shared" si="411"/>
        <v>59.014121286382917</v>
      </c>
    </row>
    <row r="999" spans="1:10" x14ac:dyDescent="0.2">
      <c r="A999" s="149" t="s">
        <v>81</v>
      </c>
      <c r="B999" s="101"/>
      <c r="C999" s="150" t="s">
        <v>129</v>
      </c>
      <c r="D999" s="95" t="s">
        <v>274</v>
      </c>
      <c r="E999" s="147" t="s">
        <v>583</v>
      </c>
      <c r="F999" s="151" t="s">
        <v>82</v>
      </c>
      <c r="G999" s="151">
        <v>900100</v>
      </c>
      <c r="H999" s="148">
        <v>4587.3999999999996</v>
      </c>
      <c r="I999" s="148">
        <v>2911.6</v>
      </c>
      <c r="J999" s="143">
        <f t="shared" si="411"/>
        <v>63.46950342241793</v>
      </c>
    </row>
    <row r="1000" spans="1:10" x14ac:dyDescent="0.2">
      <c r="A1000" s="149" t="s">
        <v>104</v>
      </c>
      <c r="B1000" s="101"/>
      <c r="C1000" s="150" t="s">
        <v>129</v>
      </c>
      <c r="D1000" s="95" t="s">
        <v>274</v>
      </c>
      <c r="E1000" s="147" t="s">
        <v>583</v>
      </c>
      <c r="F1000" s="151" t="s">
        <v>105</v>
      </c>
      <c r="G1000" s="151">
        <v>900100</v>
      </c>
      <c r="H1000" s="148">
        <v>390.9</v>
      </c>
      <c r="I1000" s="148">
        <v>26.3</v>
      </c>
      <c r="J1000" s="143">
        <f t="shared" si="411"/>
        <v>6.7280634433358921</v>
      </c>
    </row>
    <row r="1001" spans="1:10" ht="38.25" x14ac:dyDescent="0.2">
      <c r="A1001" s="177" t="s">
        <v>576</v>
      </c>
      <c r="B1001" s="101"/>
      <c r="C1001" s="150" t="s">
        <v>129</v>
      </c>
      <c r="D1001" s="95" t="s">
        <v>274</v>
      </c>
      <c r="E1001" s="147" t="s">
        <v>584</v>
      </c>
      <c r="F1001" s="87"/>
      <c r="G1001" s="87"/>
      <c r="H1001" s="148">
        <f>H1002</f>
        <v>2440.3000000000002</v>
      </c>
      <c r="I1001" s="148">
        <f t="shared" ref="I1001" si="416">I1002</f>
        <v>1774.8000000000002</v>
      </c>
      <c r="J1001" s="143">
        <f t="shared" si="411"/>
        <v>72.728762857025771</v>
      </c>
    </row>
    <row r="1002" spans="1:10" ht="25.5" x14ac:dyDescent="0.2">
      <c r="A1002" s="149" t="s">
        <v>79</v>
      </c>
      <c r="B1002" s="101"/>
      <c r="C1002" s="150" t="s">
        <v>129</v>
      </c>
      <c r="D1002" s="95" t="s">
        <v>274</v>
      </c>
      <c r="E1002" s="147" t="s">
        <v>584</v>
      </c>
      <c r="F1002" s="151" t="s">
        <v>80</v>
      </c>
      <c r="G1002" s="151"/>
      <c r="H1002" s="148">
        <f>H1003+H1004</f>
        <v>2440.3000000000002</v>
      </c>
      <c r="I1002" s="148">
        <f t="shared" ref="I1002" si="417">I1003+I1004</f>
        <v>1774.8000000000002</v>
      </c>
      <c r="J1002" s="143">
        <f t="shared" si="411"/>
        <v>72.728762857025771</v>
      </c>
    </row>
    <row r="1003" spans="1:10" x14ac:dyDescent="0.2">
      <c r="A1003" s="149" t="s">
        <v>81</v>
      </c>
      <c r="B1003" s="101"/>
      <c r="C1003" s="150" t="s">
        <v>129</v>
      </c>
      <c r="D1003" s="95" t="s">
        <v>274</v>
      </c>
      <c r="E1003" s="147" t="s">
        <v>584</v>
      </c>
      <c r="F1003" s="151" t="s">
        <v>82</v>
      </c>
      <c r="G1003" s="151">
        <v>900100</v>
      </c>
      <c r="H1003" s="148">
        <v>2380.3000000000002</v>
      </c>
      <c r="I1003" s="148">
        <v>1716.9</v>
      </c>
      <c r="J1003" s="143">
        <f t="shared" si="411"/>
        <v>72.129563500399101</v>
      </c>
    </row>
    <row r="1004" spans="1:10" x14ac:dyDescent="0.2">
      <c r="A1004" s="149" t="s">
        <v>104</v>
      </c>
      <c r="B1004" s="101"/>
      <c r="C1004" s="150" t="s">
        <v>129</v>
      </c>
      <c r="D1004" s="95" t="s">
        <v>274</v>
      </c>
      <c r="E1004" s="147" t="s">
        <v>584</v>
      </c>
      <c r="F1004" s="151" t="s">
        <v>105</v>
      </c>
      <c r="G1004" s="151">
        <v>900100</v>
      </c>
      <c r="H1004" s="148">
        <v>60</v>
      </c>
      <c r="I1004" s="148">
        <v>57.9</v>
      </c>
      <c r="J1004" s="143">
        <f t="shared" si="411"/>
        <v>96.5</v>
      </c>
    </row>
    <row r="1005" spans="1:10" ht="38.25" x14ac:dyDescent="0.2">
      <c r="A1005" s="152" t="s">
        <v>834</v>
      </c>
      <c r="B1005" s="101"/>
      <c r="C1005" s="138" t="s">
        <v>129</v>
      </c>
      <c r="D1005" s="79" t="s">
        <v>274</v>
      </c>
      <c r="E1005" s="135" t="s">
        <v>836</v>
      </c>
      <c r="F1005" s="153"/>
      <c r="G1005" s="153"/>
      <c r="H1005" s="142">
        <f>H1006</f>
        <v>18</v>
      </c>
      <c r="I1005" s="142">
        <f>I1006</f>
        <v>5.4</v>
      </c>
      <c r="J1005" s="143">
        <f t="shared" si="411"/>
        <v>30.000000000000004</v>
      </c>
    </row>
    <row r="1006" spans="1:10" ht="38.25" x14ac:dyDescent="0.2">
      <c r="A1006" s="149" t="s">
        <v>835</v>
      </c>
      <c r="B1006" s="101"/>
      <c r="C1006" s="150" t="s">
        <v>129</v>
      </c>
      <c r="D1006" s="95" t="s">
        <v>274</v>
      </c>
      <c r="E1006" s="147" t="s">
        <v>837</v>
      </c>
      <c r="F1006" s="151"/>
      <c r="G1006" s="151"/>
      <c r="H1006" s="148">
        <f>H1007</f>
        <v>18</v>
      </c>
      <c r="I1006" s="148">
        <f>I1007</f>
        <v>5.4</v>
      </c>
      <c r="J1006" s="143">
        <f t="shared" si="411"/>
        <v>30.000000000000004</v>
      </c>
    </row>
    <row r="1007" spans="1:10" ht="25.5" x14ac:dyDescent="0.2">
      <c r="A1007" s="149" t="s">
        <v>79</v>
      </c>
      <c r="B1007" s="101"/>
      <c r="C1007" s="150" t="s">
        <v>129</v>
      </c>
      <c r="D1007" s="95" t="s">
        <v>274</v>
      </c>
      <c r="E1007" s="147" t="s">
        <v>837</v>
      </c>
      <c r="F1007" s="151" t="s">
        <v>80</v>
      </c>
      <c r="G1007" s="151"/>
      <c r="H1007" s="148">
        <f>H1008+H1009</f>
        <v>18</v>
      </c>
      <c r="I1007" s="148">
        <f>I1008+I1009</f>
        <v>5.4</v>
      </c>
      <c r="J1007" s="143">
        <f t="shared" si="411"/>
        <v>30.000000000000004</v>
      </c>
    </row>
    <row r="1008" spans="1:10" x14ac:dyDescent="0.2">
      <c r="A1008" s="149" t="s">
        <v>81</v>
      </c>
      <c r="B1008" s="101"/>
      <c r="C1008" s="150" t="s">
        <v>129</v>
      </c>
      <c r="D1008" s="95" t="s">
        <v>274</v>
      </c>
      <c r="E1008" s="147" t="s">
        <v>837</v>
      </c>
      <c r="F1008" s="151" t="s">
        <v>82</v>
      </c>
      <c r="G1008" s="151">
        <v>900304</v>
      </c>
      <c r="H1008" s="148">
        <v>12</v>
      </c>
      <c r="I1008" s="205">
        <v>3.2</v>
      </c>
      <c r="J1008" s="143">
        <f t="shared" si="411"/>
        <v>26.666666666666668</v>
      </c>
    </row>
    <row r="1009" spans="1:10" x14ac:dyDescent="0.2">
      <c r="A1009" s="149" t="s">
        <v>104</v>
      </c>
      <c r="B1009" s="101"/>
      <c r="C1009" s="150" t="s">
        <v>129</v>
      </c>
      <c r="D1009" s="95" t="s">
        <v>274</v>
      </c>
      <c r="E1009" s="147" t="s">
        <v>837</v>
      </c>
      <c r="F1009" s="151" t="s">
        <v>105</v>
      </c>
      <c r="G1009" s="151">
        <v>900304</v>
      </c>
      <c r="H1009" s="148">
        <v>6</v>
      </c>
      <c r="I1009" s="205">
        <v>2.2000000000000002</v>
      </c>
      <c r="J1009" s="143">
        <f t="shared" si="411"/>
        <v>36.666666666666671</v>
      </c>
    </row>
    <row r="1010" spans="1:10" ht="25.5" x14ac:dyDescent="0.2">
      <c r="A1010" s="156" t="s">
        <v>442</v>
      </c>
      <c r="B1010" s="101"/>
      <c r="C1010" s="138" t="s">
        <v>129</v>
      </c>
      <c r="D1010" s="79" t="s">
        <v>274</v>
      </c>
      <c r="E1010" s="135" t="s">
        <v>585</v>
      </c>
      <c r="F1010" s="153"/>
      <c r="G1010" s="153"/>
      <c r="H1010" s="142">
        <f>H1011</f>
        <v>23695.7</v>
      </c>
      <c r="I1010" s="142">
        <f t="shared" ref="I1010" si="418">I1011</f>
        <v>13555.4</v>
      </c>
      <c r="J1010" s="143">
        <f t="shared" si="411"/>
        <v>57.206159767383959</v>
      </c>
    </row>
    <row r="1011" spans="1:10" ht="25.5" x14ac:dyDescent="0.2">
      <c r="A1011" s="197" t="s">
        <v>443</v>
      </c>
      <c r="B1011" s="101"/>
      <c r="C1011" s="150" t="s">
        <v>129</v>
      </c>
      <c r="D1011" s="95" t="s">
        <v>274</v>
      </c>
      <c r="E1011" s="147" t="s">
        <v>586</v>
      </c>
      <c r="F1011" s="151"/>
      <c r="G1011" s="151"/>
      <c r="H1011" s="148">
        <f>H1012+H1016</f>
        <v>23695.7</v>
      </c>
      <c r="I1011" s="148">
        <f>I1012+I1016</f>
        <v>13555.4</v>
      </c>
      <c r="J1011" s="143">
        <f t="shared" si="411"/>
        <v>57.206159767383959</v>
      </c>
    </row>
    <row r="1012" spans="1:10" ht="25.5" x14ac:dyDescent="0.2">
      <c r="A1012" s="149" t="s">
        <v>79</v>
      </c>
      <c r="B1012" s="101"/>
      <c r="C1012" s="150" t="s">
        <v>129</v>
      </c>
      <c r="D1012" s="95" t="s">
        <v>274</v>
      </c>
      <c r="E1012" s="147" t="s">
        <v>586</v>
      </c>
      <c r="F1012" s="151" t="s">
        <v>80</v>
      </c>
      <c r="G1012" s="151"/>
      <c r="H1012" s="148">
        <v>23451</v>
      </c>
      <c r="I1012" s="148">
        <f>SUM(I1013:I1015)</f>
        <v>13555.4</v>
      </c>
      <c r="J1012" s="143">
        <f t="shared" si="411"/>
        <v>57.803078759967583</v>
      </c>
    </row>
    <row r="1013" spans="1:10" x14ac:dyDescent="0.2">
      <c r="A1013" s="149" t="s">
        <v>81</v>
      </c>
      <c r="B1013" s="101"/>
      <c r="C1013" s="150" t="s">
        <v>129</v>
      </c>
      <c r="D1013" s="95" t="s">
        <v>274</v>
      </c>
      <c r="E1013" s="147" t="s">
        <v>586</v>
      </c>
      <c r="F1013" s="151" t="s">
        <v>82</v>
      </c>
      <c r="G1013" s="151">
        <v>900100</v>
      </c>
      <c r="H1013" s="148">
        <v>13929</v>
      </c>
      <c r="I1013" s="148">
        <v>8305.4</v>
      </c>
      <c r="J1013" s="143">
        <f t="shared" si="411"/>
        <v>59.626678153492705</v>
      </c>
    </row>
    <row r="1014" spans="1:10" x14ac:dyDescent="0.2">
      <c r="A1014" s="149" t="s">
        <v>104</v>
      </c>
      <c r="B1014" s="98"/>
      <c r="C1014" s="150" t="s">
        <v>129</v>
      </c>
      <c r="D1014" s="95" t="s">
        <v>274</v>
      </c>
      <c r="E1014" s="147" t="s">
        <v>586</v>
      </c>
      <c r="F1014" s="151" t="s">
        <v>105</v>
      </c>
      <c r="G1014" s="151">
        <v>900100</v>
      </c>
      <c r="H1014" s="148">
        <v>9277.2000000000007</v>
      </c>
      <c r="I1014" s="148">
        <v>5250</v>
      </c>
      <c r="J1014" s="143">
        <f t="shared" si="411"/>
        <v>56.590350536799896</v>
      </c>
    </row>
    <row r="1015" spans="1:10" ht="38.25" x14ac:dyDescent="0.2">
      <c r="A1015" s="197" t="s">
        <v>851</v>
      </c>
      <c r="B1015" s="98"/>
      <c r="C1015" s="150" t="s">
        <v>129</v>
      </c>
      <c r="D1015" s="95" t="s">
        <v>274</v>
      </c>
      <c r="E1015" s="147" t="s">
        <v>586</v>
      </c>
      <c r="F1015" s="151">
        <v>630</v>
      </c>
      <c r="G1015" s="151">
        <v>900100</v>
      </c>
      <c r="H1015" s="148">
        <v>244.8</v>
      </c>
      <c r="I1015" s="148">
        <v>0</v>
      </c>
      <c r="J1015" s="143">
        <f t="shared" si="411"/>
        <v>0</v>
      </c>
    </row>
    <row r="1016" spans="1:10" x14ac:dyDescent="0.2">
      <c r="A1016" s="200" t="s">
        <v>72</v>
      </c>
      <c r="B1016" s="98"/>
      <c r="C1016" s="150" t="s">
        <v>129</v>
      </c>
      <c r="D1016" s="95" t="s">
        <v>274</v>
      </c>
      <c r="E1016" s="147" t="s">
        <v>586</v>
      </c>
      <c r="F1016" s="151">
        <v>800</v>
      </c>
      <c r="G1016" s="151"/>
      <c r="H1016" s="148">
        <f>H1017</f>
        <v>244.7</v>
      </c>
      <c r="I1016" s="148">
        <v>0</v>
      </c>
      <c r="J1016" s="143">
        <f t="shared" si="411"/>
        <v>0</v>
      </c>
    </row>
    <row r="1017" spans="1:10" ht="25.5" x14ac:dyDescent="0.2">
      <c r="A1017" s="206" t="s">
        <v>92</v>
      </c>
      <c r="B1017" s="98"/>
      <c r="C1017" s="150" t="s">
        <v>129</v>
      </c>
      <c r="D1017" s="95" t="s">
        <v>274</v>
      </c>
      <c r="E1017" s="147" t="s">
        <v>586</v>
      </c>
      <c r="F1017" s="151">
        <v>810</v>
      </c>
      <c r="G1017" s="151">
        <v>900100</v>
      </c>
      <c r="H1017" s="148">
        <v>244.7</v>
      </c>
      <c r="I1017" s="148">
        <v>0</v>
      </c>
      <c r="J1017" s="143">
        <f t="shared" si="411"/>
        <v>0</v>
      </c>
    </row>
    <row r="1018" spans="1:10" ht="25.5" x14ac:dyDescent="0.2">
      <c r="A1018" s="158" t="s">
        <v>546</v>
      </c>
      <c r="B1018" s="98"/>
      <c r="C1018" s="138" t="s">
        <v>129</v>
      </c>
      <c r="D1018" s="79" t="s">
        <v>274</v>
      </c>
      <c r="E1018" s="135" t="s">
        <v>148</v>
      </c>
      <c r="F1018" s="151"/>
      <c r="G1018" s="151"/>
      <c r="H1018" s="142">
        <f>H1019</f>
        <v>19.899999999999999</v>
      </c>
      <c r="I1018" s="142">
        <f t="shared" ref="I1018:I1019" si="419">I1019</f>
        <v>19.899999999999999</v>
      </c>
      <c r="J1018" s="143">
        <f t="shared" si="411"/>
        <v>100</v>
      </c>
    </row>
    <row r="1019" spans="1:10" x14ac:dyDescent="0.2">
      <c r="A1019" s="158" t="s">
        <v>541</v>
      </c>
      <c r="B1019" s="98"/>
      <c r="C1019" s="138" t="s">
        <v>129</v>
      </c>
      <c r="D1019" s="79" t="s">
        <v>274</v>
      </c>
      <c r="E1019" s="135" t="s">
        <v>543</v>
      </c>
      <c r="F1019" s="96"/>
      <c r="G1019" s="96"/>
      <c r="H1019" s="142">
        <f t="shared" ref="H1019:I1021" si="420">H1020</f>
        <v>19.899999999999999</v>
      </c>
      <c r="I1019" s="142">
        <f t="shared" si="419"/>
        <v>19.899999999999999</v>
      </c>
      <c r="J1019" s="143">
        <f t="shared" si="411"/>
        <v>100</v>
      </c>
    </row>
    <row r="1020" spans="1:10" ht="25.5" x14ac:dyDescent="0.2">
      <c r="A1020" s="176" t="s">
        <v>542</v>
      </c>
      <c r="B1020" s="98"/>
      <c r="C1020" s="138" t="s">
        <v>129</v>
      </c>
      <c r="D1020" s="79" t="s">
        <v>274</v>
      </c>
      <c r="E1020" s="135" t="s">
        <v>544</v>
      </c>
      <c r="F1020" s="153"/>
      <c r="G1020" s="153"/>
      <c r="H1020" s="142">
        <f t="shared" si="420"/>
        <v>19.899999999999999</v>
      </c>
      <c r="I1020" s="142">
        <f t="shared" si="420"/>
        <v>19.899999999999999</v>
      </c>
      <c r="J1020" s="143">
        <f t="shared" si="411"/>
        <v>100</v>
      </c>
    </row>
    <row r="1021" spans="1:10" ht="25.5" x14ac:dyDescent="0.2">
      <c r="A1021" s="161" t="s">
        <v>228</v>
      </c>
      <c r="B1021" s="98"/>
      <c r="C1021" s="150" t="s">
        <v>129</v>
      </c>
      <c r="D1021" s="95" t="s">
        <v>274</v>
      </c>
      <c r="E1021" s="163" t="s">
        <v>545</v>
      </c>
      <c r="F1021" s="151"/>
      <c r="G1021" s="151"/>
      <c r="H1021" s="148">
        <f>H1022</f>
        <v>19.899999999999999</v>
      </c>
      <c r="I1021" s="148">
        <f t="shared" si="420"/>
        <v>19.899999999999999</v>
      </c>
      <c r="J1021" s="143">
        <f t="shared" si="411"/>
        <v>100</v>
      </c>
    </row>
    <row r="1022" spans="1:10" ht="25.5" x14ac:dyDescent="0.2">
      <c r="A1022" s="149" t="s">
        <v>79</v>
      </c>
      <c r="B1022" s="98"/>
      <c r="C1022" s="150" t="s">
        <v>129</v>
      </c>
      <c r="D1022" s="95" t="s">
        <v>274</v>
      </c>
      <c r="E1022" s="163" t="s">
        <v>545</v>
      </c>
      <c r="F1022" s="151" t="s">
        <v>80</v>
      </c>
      <c r="G1022" s="151"/>
      <c r="H1022" s="148">
        <f>H1023</f>
        <v>19.899999999999999</v>
      </c>
      <c r="I1022" s="148">
        <f>I1023</f>
        <v>19.899999999999999</v>
      </c>
      <c r="J1022" s="143">
        <f t="shared" si="411"/>
        <v>100</v>
      </c>
    </row>
    <row r="1023" spans="1:10" x14ac:dyDescent="0.2">
      <c r="A1023" s="149" t="s">
        <v>81</v>
      </c>
      <c r="B1023" s="98"/>
      <c r="C1023" s="150" t="s">
        <v>129</v>
      </c>
      <c r="D1023" s="95" t="s">
        <v>274</v>
      </c>
      <c r="E1023" s="163" t="s">
        <v>545</v>
      </c>
      <c r="F1023" s="151" t="s">
        <v>82</v>
      </c>
      <c r="G1023" s="151">
        <v>900100</v>
      </c>
      <c r="H1023" s="148">
        <v>19.899999999999999</v>
      </c>
      <c r="I1023" s="148">
        <v>19.899999999999999</v>
      </c>
      <c r="J1023" s="143">
        <f t="shared" si="411"/>
        <v>100</v>
      </c>
    </row>
    <row r="1024" spans="1:10" x14ac:dyDescent="0.2">
      <c r="A1024" s="114" t="s">
        <v>107</v>
      </c>
      <c r="B1024" s="103"/>
      <c r="C1024" s="78" t="s">
        <v>129</v>
      </c>
      <c r="D1024" s="79" t="s">
        <v>275</v>
      </c>
      <c r="E1024" s="78"/>
      <c r="F1024" s="78"/>
      <c r="G1024" s="78"/>
      <c r="H1024" s="142">
        <f>H1025+H1049</f>
        <v>36451.5</v>
      </c>
      <c r="I1024" s="142">
        <f t="shared" ref="I1024" si="421">I1025+I1049</f>
        <v>25418.300000000003</v>
      </c>
      <c r="J1024" s="143">
        <f t="shared" si="411"/>
        <v>69.731835452587703</v>
      </c>
    </row>
    <row r="1025" spans="1:10" x14ac:dyDescent="0.2">
      <c r="A1025" s="115" t="s">
        <v>272</v>
      </c>
      <c r="B1025" s="98"/>
      <c r="C1025" s="71" t="s">
        <v>129</v>
      </c>
      <c r="D1025" s="79" t="s">
        <v>275</v>
      </c>
      <c r="E1025" s="135" t="s">
        <v>184</v>
      </c>
      <c r="F1025" s="78"/>
      <c r="G1025" s="78"/>
      <c r="H1025" s="142">
        <f>H1026+H1032+H1039</f>
        <v>24984.199999999997</v>
      </c>
      <c r="I1025" s="142">
        <f t="shared" ref="I1025" si="422">I1026+I1032+I1039</f>
        <v>15812.3</v>
      </c>
      <c r="J1025" s="143">
        <f t="shared" si="411"/>
        <v>63.289198773624932</v>
      </c>
    </row>
    <row r="1026" spans="1:10" x14ac:dyDescent="0.2">
      <c r="A1026" s="120" t="s">
        <v>132</v>
      </c>
      <c r="B1026" s="98"/>
      <c r="C1026" s="71" t="s">
        <v>129</v>
      </c>
      <c r="D1026" s="79" t="s">
        <v>275</v>
      </c>
      <c r="E1026" s="135" t="s">
        <v>261</v>
      </c>
      <c r="F1026" s="78"/>
      <c r="G1026" s="78"/>
      <c r="H1026" s="142">
        <f>H1027</f>
        <v>3398.7</v>
      </c>
      <c r="I1026" s="142">
        <f t="shared" ref="I1026:I1027" si="423">I1027</f>
        <v>2619.9</v>
      </c>
      <c r="J1026" s="143">
        <f t="shared" si="411"/>
        <v>77.085356165592728</v>
      </c>
    </row>
    <row r="1027" spans="1:10" x14ac:dyDescent="0.2">
      <c r="A1027" s="152" t="s">
        <v>577</v>
      </c>
      <c r="B1027" s="98"/>
      <c r="C1027" s="71" t="s">
        <v>129</v>
      </c>
      <c r="D1027" s="79" t="s">
        <v>275</v>
      </c>
      <c r="E1027" s="135" t="s">
        <v>794</v>
      </c>
      <c r="F1027" s="96"/>
      <c r="G1027" s="153"/>
      <c r="H1027" s="142">
        <f>H1028</f>
        <v>3398.7</v>
      </c>
      <c r="I1027" s="142">
        <f t="shared" si="423"/>
        <v>2619.9</v>
      </c>
      <c r="J1027" s="143">
        <f t="shared" si="411"/>
        <v>77.085356165592728</v>
      </c>
    </row>
    <row r="1028" spans="1:10" ht="140.25" x14ac:dyDescent="0.2">
      <c r="A1028" s="149" t="s">
        <v>789</v>
      </c>
      <c r="B1028" s="98"/>
      <c r="C1028" s="85" t="s">
        <v>129</v>
      </c>
      <c r="D1028" s="95" t="s">
        <v>275</v>
      </c>
      <c r="E1028" s="147" t="s">
        <v>786</v>
      </c>
      <c r="F1028" s="87"/>
      <c r="G1028" s="151"/>
      <c r="H1028" s="148">
        <f>H1029</f>
        <v>3398.7</v>
      </c>
      <c r="I1028" s="148">
        <f t="shared" ref="I1028" si="424">I1029</f>
        <v>2619.9</v>
      </c>
      <c r="J1028" s="143">
        <f t="shared" si="411"/>
        <v>77.085356165592728</v>
      </c>
    </row>
    <row r="1029" spans="1:10" ht="25.5" x14ac:dyDescent="0.2">
      <c r="A1029" s="149" t="s">
        <v>79</v>
      </c>
      <c r="B1029" s="98"/>
      <c r="C1029" s="85" t="s">
        <v>129</v>
      </c>
      <c r="D1029" s="95" t="s">
        <v>275</v>
      </c>
      <c r="E1029" s="147" t="s">
        <v>786</v>
      </c>
      <c r="F1029" s="87">
        <v>600</v>
      </c>
      <c r="G1029" s="151"/>
      <c r="H1029" s="148">
        <f t="shared" ref="H1029:I1029" si="425">H1030+H1031</f>
        <v>3398.7</v>
      </c>
      <c r="I1029" s="148">
        <f t="shared" si="425"/>
        <v>2619.9</v>
      </c>
      <c r="J1029" s="143">
        <f t="shared" si="411"/>
        <v>77.085356165592728</v>
      </c>
    </row>
    <row r="1030" spans="1:10" x14ac:dyDescent="0.2">
      <c r="A1030" s="149" t="s">
        <v>81</v>
      </c>
      <c r="B1030" s="98"/>
      <c r="C1030" s="85" t="s">
        <v>129</v>
      </c>
      <c r="D1030" s="95" t="s">
        <v>275</v>
      </c>
      <c r="E1030" s="147" t="s">
        <v>786</v>
      </c>
      <c r="F1030" s="87">
        <v>610</v>
      </c>
      <c r="G1030" s="151">
        <v>900203</v>
      </c>
      <c r="H1030" s="172">
        <v>2549</v>
      </c>
      <c r="I1030" s="172">
        <v>1964.9</v>
      </c>
      <c r="J1030" s="143">
        <f t="shared" si="411"/>
        <v>77.085131424087876</v>
      </c>
    </row>
    <row r="1031" spans="1:10" x14ac:dyDescent="0.2">
      <c r="A1031" s="149" t="s">
        <v>81</v>
      </c>
      <c r="B1031" s="98"/>
      <c r="C1031" s="85" t="s">
        <v>129</v>
      </c>
      <c r="D1031" s="95" t="s">
        <v>275</v>
      </c>
      <c r="E1031" s="147" t="s">
        <v>786</v>
      </c>
      <c r="F1031" s="87">
        <v>610</v>
      </c>
      <c r="G1031" s="151">
        <v>900303</v>
      </c>
      <c r="H1031" s="172">
        <v>849.7</v>
      </c>
      <c r="I1031" s="172">
        <v>655</v>
      </c>
      <c r="J1031" s="143">
        <f t="shared" si="411"/>
        <v>77.086030363657756</v>
      </c>
    </row>
    <row r="1032" spans="1:10" ht="25.5" x14ac:dyDescent="0.2">
      <c r="A1032" s="156" t="s">
        <v>571</v>
      </c>
      <c r="B1032" s="98"/>
      <c r="C1032" s="71" t="s">
        <v>129</v>
      </c>
      <c r="D1032" s="79" t="s">
        <v>275</v>
      </c>
      <c r="E1032" s="135" t="s">
        <v>185</v>
      </c>
      <c r="F1032" s="96"/>
      <c r="G1032" s="153"/>
      <c r="H1032" s="207">
        <f>H1033</f>
        <v>130.29999999999998</v>
      </c>
      <c r="I1032" s="207">
        <f t="shared" ref="I1032" si="426">I1033</f>
        <v>125.9</v>
      </c>
      <c r="J1032" s="143">
        <f t="shared" si="411"/>
        <v>96.623177283192646</v>
      </c>
    </row>
    <row r="1033" spans="1:10" x14ac:dyDescent="0.2">
      <c r="A1033" s="152" t="s">
        <v>577</v>
      </c>
      <c r="B1033" s="98"/>
      <c r="C1033" s="71" t="s">
        <v>129</v>
      </c>
      <c r="D1033" s="79" t="s">
        <v>275</v>
      </c>
      <c r="E1033" s="135" t="s">
        <v>587</v>
      </c>
      <c r="F1033" s="96"/>
      <c r="G1033" s="153"/>
      <c r="H1033" s="207">
        <f>H1034</f>
        <v>130.29999999999998</v>
      </c>
      <c r="I1033" s="207">
        <f t="shared" ref="I1033" si="427">I1034</f>
        <v>125.9</v>
      </c>
      <c r="J1033" s="143">
        <f t="shared" si="411"/>
        <v>96.623177283192646</v>
      </c>
    </row>
    <row r="1034" spans="1:10" ht="38.25" x14ac:dyDescent="0.2">
      <c r="A1034" s="149" t="s">
        <v>578</v>
      </c>
      <c r="B1034" s="98"/>
      <c r="C1034" s="85" t="s">
        <v>129</v>
      </c>
      <c r="D1034" s="95" t="s">
        <v>275</v>
      </c>
      <c r="E1034" s="147" t="s">
        <v>588</v>
      </c>
      <c r="F1034" s="87"/>
      <c r="G1034" s="151"/>
      <c r="H1034" s="148">
        <f>H1035</f>
        <v>130.29999999999998</v>
      </c>
      <c r="I1034" s="148">
        <f t="shared" ref="I1034" si="428">I1035</f>
        <v>125.9</v>
      </c>
      <c r="J1034" s="143">
        <f t="shared" si="411"/>
        <v>96.623177283192646</v>
      </c>
    </row>
    <row r="1035" spans="1:10" x14ac:dyDescent="0.2">
      <c r="A1035" s="149" t="s">
        <v>68</v>
      </c>
      <c r="B1035" s="98"/>
      <c r="C1035" s="85" t="s">
        <v>129</v>
      </c>
      <c r="D1035" s="95" t="s">
        <v>275</v>
      </c>
      <c r="E1035" s="147" t="s">
        <v>588</v>
      </c>
      <c r="F1035" s="151">
        <v>200</v>
      </c>
      <c r="G1035" s="151"/>
      <c r="H1035" s="148">
        <f>H1036+H1037+H1038</f>
        <v>130.29999999999998</v>
      </c>
      <c r="I1035" s="148">
        <f t="shared" ref="I1035" si="429">I1036+I1037+I1038</f>
        <v>125.9</v>
      </c>
      <c r="J1035" s="143">
        <f t="shared" si="411"/>
        <v>96.623177283192646</v>
      </c>
    </row>
    <row r="1036" spans="1:10" ht="25.5" x14ac:dyDescent="0.2">
      <c r="A1036" s="149" t="s">
        <v>70</v>
      </c>
      <c r="B1036" s="98"/>
      <c r="C1036" s="85" t="s">
        <v>129</v>
      </c>
      <c r="D1036" s="95" t="s">
        <v>275</v>
      </c>
      <c r="E1036" s="147" t="s">
        <v>588</v>
      </c>
      <c r="F1036" s="87">
        <v>240</v>
      </c>
      <c r="G1036" s="151">
        <v>900202</v>
      </c>
      <c r="H1036" s="148">
        <v>96.5</v>
      </c>
      <c r="I1036" s="148">
        <v>93.3</v>
      </c>
      <c r="J1036" s="143">
        <f t="shared" si="411"/>
        <v>96.683937823834199</v>
      </c>
    </row>
    <row r="1037" spans="1:10" ht="25.5" x14ac:dyDescent="0.2">
      <c r="A1037" s="149" t="s">
        <v>70</v>
      </c>
      <c r="B1037" s="98"/>
      <c r="C1037" s="85" t="s">
        <v>129</v>
      </c>
      <c r="D1037" s="95" t="s">
        <v>275</v>
      </c>
      <c r="E1037" s="147" t="s">
        <v>588</v>
      </c>
      <c r="F1037" s="87">
        <v>240</v>
      </c>
      <c r="G1037" s="151">
        <v>900302</v>
      </c>
      <c r="H1037" s="148">
        <v>32.200000000000003</v>
      </c>
      <c r="I1037" s="148">
        <v>31.1</v>
      </c>
      <c r="J1037" s="143">
        <f t="shared" si="411"/>
        <v>96.58385093167702</v>
      </c>
    </row>
    <row r="1038" spans="1:10" ht="25.5" x14ac:dyDescent="0.2">
      <c r="A1038" s="149" t="s">
        <v>70</v>
      </c>
      <c r="B1038" s="98"/>
      <c r="C1038" s="85" t="s">
        <v>129</v>
      </c>
      <c r="D1038" s="95" t="s">
        <v>275</v>
      </c>
      <c r="E1038" s="147" t="s">
        <v>588</v>
      </c>
      <c r="F1038" s="87">
        <v>240</v>
      </c>
      <c r="G1038" s="151">
        <v>900100</v>
      </c>
      <c r="H1038" s="148">
        <v>1.6</v>
      </c>
      <c r="I1038" s="148">
        <v>1.5</v>
      </c>
      <c r="J1038" s="143">
        <f t="shared" si="411"/>
        <v>93.75</v>
      </c>
    </row>
    <row r="1039" spans="1:10" x14ac:dyDescent="0.2">
      <c r="A1039" s="156" t="s">
        <v>401</v>
      </c>
      <c r="B1039" s="101"/>
      <c r="C1039" s="84" t="s">
        <v>129</v>
      </c>
      <c r="D1039" s="70" t="s">
        <v>275</v>
      </c>
      <c r="E1039" s="135" t="s">
        <v>590</v>
      </c>
      <c r="F1039" s="153"/>
      <c r="G1039" s="153"/>
      <c r="H1039" s="142">
        <f>H1040</f>
        <v>21455.199999999997</v>
      </c>
      <c r="I1039" s="142">
        <f t="shared" ref="I1039" si="430">I1040</f>
        <v>13066.5</v>
      </c>
      <c r="J1039" s="143">
        <f t="shared" si="411"/>
        <v>60.901319959730046</v>
      </c>
    </row>
    <row r="1040" spans="1:10" ht="25.5" x14ac:dyDescent="0.2">
      <c r="A1040" s="156" t="s">
        <v>347</v>
      </c>
      <c r="B1040" s="108"/>
      <c r="C1040" s="73" t="s">
        <v>129</v>
      </c>
      <c r="D1040" s="79" t="s">
        <v>275</v>
      </c>
      <c r="E1040" s="135" t="s">
        <v>591</v>
      </c>
      <c r="F1040" s="90"/>
      <c r="G1040" s="90"/>
      <c r="H1040" s="142">
        <f>H1041+H1046</f>
        <v>21455.199999999997</v>
      </c>
      <c r="I1040" s="142">
        <f>I1041+I1046</f>
        <v>13066.5</v>
      </c>
      <c r="J1040" s="143">
        <f t="shared" si="411"/>
        <v>60.901319959730046</v>
      </c>
    </row>
    <row r="1041" spans="1:10" x14ac:dyDescent="0.2">
      <c r="A1041" s="174" t="s">
        <v>62</v>
      </c>
      <c r="B1041" s="101"/>
      <c r="C1041" s="75" t="s">
        <v>129</v>
      </c>
      <c r="D1041" s="95" t="s">
        <v>275</v>
      </c>
      <c r="E1041" s="147" t="s">
        <v>592</v>
      </c>
      <c r="F1041" s="87"/>
      <c r="G1041" s="87"/>
      <c r="H1041" s="148">
        <f>H1042+H1044</f>
        <v>11098.4</v>
      </c>
      <c r="I1041" s="148">
        <f t="shared" ref="I1041" si="431">I1042+I1044</f>
        <v>6909.2</v>
      </c>
      <c r="J1041" s="143">
        <f t="shared" si="411"/>
        <v>62.254018597275284</v>
      </c>
    </row>
    <row r="1042" spans="1:10" ht="38.25" x14ac:dyDescent="0.2">
      <c r="A1042" s="149" t="s">
        <v>63</v>
      </c>
      <c r="B1042" s="141"/>
      <c r="C1042" s="150" t="s">
        <v>129</v>
      </c>
      <c r="D1042" s="95" t="s">
        <v>275</v>
      </c>
      <c r="E1042" s="147" t="s">
        <v>592</v>
      </c>
      <c r="F1042" s="151" t="s">
        <v>64</v>
      </c>
      <c r="G1042" s="151"/>
      <c r="H1042" s="148">
        <f>H1043</f>
        <v>10589.8</v>
      </c>
      <c r="I1042" s="148">
        <f t="shared" ref="I1042" si="432">I1043</f>
        <v>6612.9</v>
      </c>
      <c r="J1042" s="143">
        <f t="shared" si="411"/>
        <v>62.445938544637293</v>
      </c>
    </row>
    <row r="1043" spans="1:10" x14ac:dyDescent="0.2">
      <c r="A1043" s="149" t="s">
        <v>65</v>
      </c>
      <c r="B1043" s="141"/>
      <c r="C1043" s="150" t="s">
        <v>129</v>
      </c>
      <c r="D1043" s="95" t="s">
        <v>275</v>
      </c>
      <c r="E1043" s="147" t="s">
        <v>592</v>
      </c>
      <c r="F1043" s="151" t="s">
        <v>66</v>
      </c>
      <c r="G1043" s="151">
        <v>900100</v>
      </c>
      <c r="H1043" s="148">
        <v>10589.8</v>
      </c>
      <c r="I1043" s="148">
        <v>6612.9</v>
      </c>
      <c r="J1043" s="143">
        <f t="shared" ref="J1043:J1106" si="433">I1043/H1043*100</f>
        <v>62.445938544637293</v>
      </c>
    </row>
    <row r="1044" spans="1:10" x14ac:dyDescent="0.2">
      <c r="A1044" s="149" t="s">
        <v>68</v>
      </c>
      <c r="B1044" s="141"/>
      <c r="C1044" s="150" t="s">
        <v>129</v>
      </c>
      <c r="D1044" s="95" t="s">
        <v>275</v>
      </c>
      <c r="E1044" s="147" t="s">
        <v>592</v>
      </c>
      <c r="F1044" s="151" t="s">
        <v>69</v>
      </c>
      <c r="G1044" s="151"/>
      <c r="H1044" s="148">
        <f>H1045</f>
        <v>508.6</v>
      </c>
      <c r="I1044" s="148">
        <f t="shared" ref="I1044" si="434">I1045</f>
        <v>296.3</v>
      </c>
      <c r="J1044" s="143">
        <f t="shared" si="433"/>
        <v>58.257963035784513</v>
      </c>
    </row>
    <row r="1045" spans="1:10" ht="25.5" x14ac:dyDescent="0.2">
      <c r="A1045" s="149" t="s">
        <v>70</v>
      </c>
      <c r="B1045" s="141"/>
      <c r="C1045" s="150" t="s">
        <v>129</v>
      </c>
      <c r="D1045" s="95" t="s">
        <v>275</v>
      </c>
      <c r="E1045" s="147" t="s">
        <v>592</v>
      </c>
      <c r="F1045" s="151" t="s">
        <v>71</v>
      </c>
      <c r="G1045" s="151">
        <v>900100</v>
      </c>
      <c r="H1045" s="148">
        <v>508.6</v>
      </c>
      <c r="I1045" s="148">
        <v>296.3</v>
      </c>
      <c r="J1045" s="143">
        <f t="shared" si="433"/>
        <v>58.257963035784513</v>
      </c>
    </row>
    <row r="1046" spans="1:10" x14ac:dyDescent="0.2">
      <c r="A1046" s="174" t="s">
        <v>589</v>
      </c>
      <c r="B1046" s="100"/>
      <c r="C1046" s="88" t="s">
        <v>129</v>
      </c>
      <c r="D1046" s="95" t="s">
        <v>275</v>
      </c>
      <c r="E1046" s="147" t="s">
        <v>593</v>
      </c>
      <c r="F1046" s="90"/>
      <c r="G1046" s="90"/>
      <c r="H1046" s="148">
        <f t="shared" ref="H1046:I1047" si="435">H1047</f>
        <v>10356.799999999999</v>
      </c>
      <c r="I1046" s="148">
        <f t="shared" si="435"/>
        <v>6157.3</v>
      </c>
      <c r="J1046" s="143">
        <f t="shared" si="433"/>
        <v>59.451761161748806</v>
      </c>
    </row>
    <row r="1047" spans="1:10" ht="25.5" x14ac:dyDescent="0.2">
      <c r="A1047" s="149" t="s">
        <v>79</v>
      </c>
      <c r="B1047" s="101"/>
      <c r="C1047" s="75" t="s">
        <v>129</v>
      </c>
      <c r="D1047" s="95" t="s">
        <v>275</v>
      </c>
      <c r="E1047" s="147" t="s">
        <v>593</v>
      </c>
      <c r="F1047" s="151" t="s">
        <v>80</v>
      </c>
      <c r="G1047" s="151"/>
      <c r="H1047" s="148">
        <f t="shared" si="435"/>
        <v>10356.799999999999</v>
      </c>
      <c r="I1047" s="148">
        <f t="shared" si="435"/>
        <v>6157.3</v>
      </c>
      <c r="J1047" s="143">
        <f t="shared" si="433"/>
        <v>59.451761161748806</v>
      </c>
    </row>
    <row r="1048" spans="1:10" x14ac:dyDescent="0.2">
      <c r="A1048" s="149" t="s">
        <v>81</v>
      </c>
      <c r="B1048" s="141"/>
      <c r="C1048" s="150" t="s">
        <v>129</v>
      </c>
      <c r="D1048" s="95" t="s">
        <v>275</v>
      </c>
      <c r="E1048" s="147" t="s">
        <v>593</v>
      </c>
      <c r="F1048" s="151" t="s">
        <v>82</v>
      </c>
      <c r="G1048" s="151">
        <v>900100</v>
      </c>
      <c r="H1048" s="148">
        <v>10356.799999999999</v>
      </c>
      <c r="I1048" s="148">
        <v>6157.3</v>
      </c>
      <c r="J1048" s="143">
        <f t="shared" si="433"/>
        <v>59.451761161748806</v>
      </c>
    </row>
    <row r="1049" spans="1:10" x14ac:dyDescent="0.2">
      <c r="A1049" s="144" t="s">
        <v>203</v>
      </c>
      <c r="B1049" s="100"/>
      <c r="C1049" s="72" t="s">
        <v>129</v>
      </c>
      <c r="D1049" s="79" t="s">
        <v>275</v>
      </c>
      <c r="E1049" s="135" t="s">
        <v>156</v>
      </c>
      <c r="F1049" s="151"/>
      <c r="G1049" s="151"/>
      <c r="H1049" s="142">
        <f>H1050</f>
        <v>11467.3</v>
      </c>
      <c r="I1049" s="154">
        <f t="shared" ref="I1049:I1050" si="436">I1050</f>
        <v>9606.0000000000018</v>
      </c>
      <c r="J1049" s="143">
        <f t="shared" si="433"/>
        <v>83.768629058278776</v>
      </c>
    </row>
    <row r="1050" spans="1:10" x14ac:dyDescent="0.2">
      <c r="A1050" s="144" t="s">
        <v>596</v>
      </c>
      <c r="B1050" s="101"/>
      <c r="C1050" s="72" t="s">
        <v>129</v>
      </c>
      <c r="D1050" s="79" t="s">
        <v>275</v>
      </c>
      <c r="E1050" s="135" t="s">
        <v>186</v>
      </c>
      <c r="F1050" s="91"/>
      <c r="G1050" s="91"/>
      <c r="H1050" s="142">
        <f>H1051</f>
        <v>11467.3</v>
      </c>
      <c r="I1050" s="142">
        <f t="shared" si="436"/>
        <v>9606.0000000000018</v>
      </c>
      <c r="J1050" s="143">
        <f t="shared" si="433"/>
        <v>83.768629058278776</v>
      </c>
    </row>
    <row r="1051" spans="1:10" ht="25.5" x14ac:dyDescent="0.2">
      <c r="A1051" s="171" t="s">
        <v>597</v>
      </c>
      <c r="B1051" s="141"/>
      <c r="C1051" s="72" t="s">
        <v>129</v>
      </c>
      <c r="D1051" s="79" t="s">
        <v>275</v>
      </c>
      <c r="E1051" s="135" t="s">
        <v>598</v>
      </c>
      <c r="F1051" s="153"/>
      <c r="G1051" s="153"/>
      <c r="H1051" s="142">
        <f>H1052+H1061</f>
        <v>11467.3</v>
      </c>
      <c r="I1051" s="142">
        <f>I1052+I1061</f>
        <v>9606.0000000000018</v>
      </c>
      <c r="J1051" s="143">
        <f t="shared" si="433"/>
        <v>83.768629058278776</v>
      </c>
    </row>
    <row r="1052" spans="1:10" x14ac:dyDescent="0.2">
      <c r="A1052" s="175" t="s">
        <v>264</v>
      </c>
      <c r="B1052" s="141"/>
      <c r="C1052" s="80" t="s">
        <v>129</v>
      </c>
      <c r="D1052" s="95" t="s">
        <v>275</v>
      </c>
      <c r="E1052" s="147" t="s">
        <v>599</v>
      </c>
      <c r="F1052" s="151"/>
      <c r="G1052" s="151"/>
      <c r="H1052" s="148">
        <f>H1057+H1053+H1055</f>
        <v>9380.9</v>
      </c>
      <c r="I1052" s="148">
        <f>I1057+I1053+I1055</f>
        <v>9341.3000000000011</v>
      </c>
      <c r="J1052" s="143">
        <f t="shared" si="433"/>
        <v>99.577865663209295</v>
      </c>
    </row>
    <row r="1053" spans="1:10" x14ac:dyDescent="0.2">
      <c r="A1053" s="149" t="s">
        <v>68</v>
      </c>
      <c r="B1053" s="99"/>
      <c r="C1053" s="80" t="s">
        <v>129</v>
      </c>
      <c r="D1053" s="95" t="s">
        <v>275</v>
      </c>
      <c r="E1053" s="147" t="s">
        <v>599</v>
      </c>
      <c r="F1053" s="151" t="s">
        <v>69</v>
      </c>
      <c r="G1053" s="151"/>
      <c r="H1053" s="148">
        <f>H1054</f>
        <v>952.8</v>
      </c>
      <c r="I1053" s="148">
        <f t="shared" ref="I1053" si="437">I1054</f>
        <v>913.2</v>
      </c>
      <c r="J1053" s="143">
        <f t="shared" si="433"/>
        <v>95.843828715365248</v>
      </c>
    </row>
    <row r="1054" spans="1:10" ht="25.5" x14ac:dyDescent="0.2">
      <c r="A1054" s="149" t="s">
        <v>70</v>
      </c>
      <c r="B1054" s="99"/>
      <c r="C1054" s="80" t="s">
        <v>129</v>
      </c>
      <c r="D1054" s="95" t="s">
        <v>275</v>
      </c>
      <c r="E1054" s="147" t="s">
        <v>599</v>
      </c>
      <c r="F1054" s="151" t="s">
        <v>71</v>
      </c>
      <c r="G1054" s="151">
        <v>900302</v>
      </c>
      <c r="H1054" s="148">
        <v>952.8</v>
      </c>
      <c r="I1054" s="148">
        <v>913.2</v>
      </c>
      <c r="J1054" s="143">
        <f t="shared" si="433"/>
        <v>95.843828715365248</v>
      </c>
    </row>
    <row r="1055" spans="1:10" x14ac:dyDescent="0.2">
      <c r="A1055" s="149" t="s">
        <v>111</v>
      </c>
      <c r="B1055" s="99"/>
      <c r="C1055" s="80" t="s">
        <v>129</v>
      </c>
      <c r="D1055" s="95" t="s">
        <v>275</v>
      </c>
      <c r="E1055" s="147" t="s">
        <v>599</v>
      </c>
      <c r="F1055" s="151" t="s">
        <v>112</v>
      </c>
      <c r="G1055" s="196"/>
      <c r="H1055" s="218">
        <f>H1056</f>
        <v>82.4</v>
      </c>
      <c r="I1055" s="155">
        <f t="shared" ref="I1055" si="438">I1056</f>
        <v>82.4</v>
      </c>
      <c r="J1055" s="143">
        <f t="shared" si="433"/>
        <v>100</v>
      </c>
    </row>
    <row r="1056" spans="1:10" x14ac:dyDescent="0.2">
      <c r="A1056" s="149" t="s">
        <v>115</v>
      </c>
      <c r="B1056" s="99"/>
      <c r="C1056" s="80" t="s">
        <v>129</v>
      </c>
      <c r="D1056" s="95" t="s">
        <v>275</v>
      </c>
      <c r="E1056" s="147" t="s">
        <v>599</v>
      </c>
      <c r="F1056" s="151" t="s">
        <v>116</v>
      </c>
      <c r="G1056" s="151">
        <v>900100</v>
      </c>
      <c r="H1056" s="218">
        <v>82.4</v>
      </c>
      <c r="I1056" s="155">
        <v>82.4</v>
      </c>
      <c r="J1056" s="143">
        <f t="shared" si="433"/>
        <v>100</v>
      </c>
    </row>
    <row r="1057" spans="1:10" ht="25.5" x14ac:dyDescent="0.2">
      <c r="A1057" s="197" t="s">
        <v>79</v>
      </c>
      <c r="B1057" s="99"/>
      <c r="C1057" s="80" t="s">
        <v>129</v>
      </c>
      <c r="D1057" s="95" t="s">
        <v>275</v>
      </c>
      <c r="E1057" s="147" t="s">
        <v>599</v>
      </c>
      <c r="F1057" s="196">
        <v>600</v>
      </c>
      <c r="G1057" s="196"/>
      <c r="H1057" s="148">
        <f>H1058+H1059+H1060</f>
        <v>8345.7000000000007</v>
      </c>
      <c r="I1057" s="148">
        <f t="shared" ref="I1057" si="439">I1058+I1059+I1060</f>
        <v>8345.7000000000007</v>
      </c>
      <c r="J1057" s="143">
        <f t="shared" si="433"/>
        <v>100</v>
      </c>
    </row>
    <row r="1058" spans="1:10" x14ac:dyDescent="0.2">
      <c r="A1058" s="197" t="s">
        <v>188</v>
      </c>
      <c r="B1058" s="99"/>
      <c r="C1058" s="80" t="s">
        <v>129</v>
      </c>
      <c r="D1058" s="95" t="s">
        <v>275</v>
      </c>
      <c r="E1058" s="147" t="s">
        <v>599</v>
      </c>
      <c r="F1058" s="196">
        <v>610</v>
      </c>
      <c r="G1058" s="151">
        <v>900302</v>
      </c>
      <c r="H1058" s="148">
        <v>1908.2</v>
      </c>
      <c r="I1058" s="148">
        <v>1908.2</v>
      </c>
      <c r="J1058" s="143">
        <f t="shared" si="433"/>
        <v>100</v>
      </c>
    </row>
    <row r="1059" spans="1:10" x14ac:dyDescent="0.2">
      <c r="A1059" s="197" t="s">
        <v>188</v>
      </c>
      <c r="B1059" s="100"/>
      <c r="C1059" s="80" t="s">
        <v>129</v>
      </c>
      <c r="D1059" s="95" t="s">
        <v>275</v>
      </c>
      <c r="E1059" s="147" t="s">
        <v>599</v>
      </c>
      <c r="F1059" s="196">
        <v>610</v>
      </c>
      <c r="G1059" s="151">
        <v>900100</v>
      </c>
      <c r="H1059" s="155">
        <v>6418</v>
      </c>
      <c r="I1059" s="155">
        <v>6418</v>
      </c>
      <c r="J1059" s="143">
        <f t="shared" si="433"/>
        <v>100</v>
      </c>
    </row>
    <row r="1060" spans="1:10" x14ac:dyDescent="0.2">
      <c r="A1060" s="149" t="s">
        <v>104</v>
      </c>
      <c r="B1060" s="141"/>
      <c r="C1060" s="80" t="s">
        <v>129</v>
      </c>
      <c r="D1060" s="95" t="s">
        <v>275</v>
      </c>
      <c r="E1060" s="147" t="s">
        <v>599</v>
      </c>
      <c r="F1060" s="151" t="s">
        <v>105</v>
      </c>
      <c r="G1060" s="151">
        <v>900100</v>
      </c>
      <c r="H1060" s="155">
        <v>19.5</v>
      </c>
      <c r="I1060" s="155">
        <v>19.5</v>
      </c>
      <c r="J1060" s="143">
        <f t="shared" si="433"/>
        <v>100</v>
      </c>
    </row>
    <row r="1061" spans="1:10" ht="38.25" x14ac:dyDescent="0.2">
      <c r="A1061" s="149" t="s">
        <v>867</v>
      </c>
      <c r="B1061" s="141"/>
      <c r="C1061" s="80" t="s">
        <v>129</v>
      </c>
      <c r="D1061" s="95" t="s">
        <v>275</v>
      </c>
      <c r="E1061" s="147" t="s">
        <v>868</v>
      </c>
      <c r="F1061" s="151"/>
      <c r="G1061" s="151"/>
      <c r="H1061" s="155">
        <f>H1062</f>
        <v>2086.4</v>
      </c>
      <c r="I1061" s="155">
        <f t="shared" ref="I1061:I1062" si="440">I1062</f>
        <v>264.7</v>
      </c>
      <c r="J1061" s="143">
        <f t="shared" si="433"/>
        <v>12.686924846625766</v>
      </c>
    </row>
    <row r="1062" spans="1:10" x14ac:dyDescent="0.2">
      <c r="A1062" s="149" t="s">
        <v>111</v>
      </c>
      <c r="B1062" s="141"/>
      <c r="C1062" s="80" t="s">
        <v>129</v>
      </c>
      <c r="D1062" s="95" t="s">
        <v>275</v>
      </c>
      <c r="E1062" s="147" t="s">
        <v>868</v>
      </c>
      <c r="F1062" s="151" t="s">
        <v>112</v>
      </c>
      <c r="G1062" s="196"/>
      <c r="H1062" s="155">
        <f>H1063</f>
        <v>2086.4</v>
      </c>
      <c r="I1062" s="155">
        <f t="shared" si="440"/>
        <v>264.7</v>
      </c>
      <c r="J1062" s="143">
        <f t="shared" si="433"/>
        <v>12.686924846625766</v>
      </c>
    </row>
    <row r="1063" spans="1:10" x14ac:dyDescent="0.2">
      <c r="A1063" s="149" t="s">
        <v>115</v>
      </c>
      <c r="B1063" s="141"/>
      <c r="C1063" s="80" t="s">
        <v>129</v>
      </c>
      <c r="D1063" s="95" t="s">
        <v>275</v>
      </c>
      <c r="E1063" s="147" t="s">
        <v>868</v>
      </c>
      <c r="F1063" s="151" t="s">
        <v>116</v>
      </c>
      <c r="G1063" s="151">
        <v>900100</v>
      </c>
      <c r="H1063" s="155">
        <v>2086.4</v>
      </c>
      <c r="I1063" s="155">
        <v>264.7</v>
      </c>
      <c r="J1063" s="143">
        <f t="shared" si="433"/>
        <v>12.686924846625766</v>
      </c>
    </row>
    <row r="1064" spans="1:10" x14ac:dyDescent="0.2">
      <c r="A1064" s="109" t="s">
        <v>117</v>
      </c>
      <c r="B1064" s="102"/>
      <c r="C1064" s="76" t="s">
        <v>129</v>
      </c>
      <c r="D1064" s="77" t="s">
        <v>393</v>
      </c>
      <c r="E1064" s="76"/>
      <c r="F1064" s="76"/>
      <c r="G1064" s="76"/>
      <c r="H1064" s="142">
        <f t="shared" ref="H1064:I1069" si="441">H1065</f>
        <v>15192</v>
      </c>
      <c r="I1064" s="142">
        <f t="shared" si="441"/>
        <v>11904.8</v>
      </c>
      <c r="J1064" s="143">
        <f t="shared" si="433"/>
        <v>78.362295945234322</v>
      </c>
    </row>
    <row r="1065" spans="1:10" x14ac:dyDescent="0.2">
      <c r="A1065" s="114" t="s">
        <v>127</v>
      </c>
      <c r="B1065" s="97"/>
      <c r="C1065" s="78" t="s">
        <v>129</v>
      </c>
      <c r="D1065" s="79" t="s">
        <v>276</v>
      </c>
      <c r="E1065" s="78"/>
      <c r="F1065" s="78"/>
      <c r="G1065" s="78"/>
      <c r="H1065" s="142">
        <f t="shared" si="441"/>
        <v>15192</v>
      </c>
      <c r="I1065" s="142">
        <f t="shared" si="441"/>
        <v>11904.8</v>
      </c>
      <c r="J1065" s="143">
        <f t="shared" si="433"/>
        <v>78.362295945234322</v>
      </c>
    </row>
    <row r="1066" spans="1:10" x14ac:dyDescent="0.2">
      <c r="A1066" s="115" t="s">
        <v>272</v>
      </c>
      <c r="B1066" s="98"/>
      <c r="C1066" s="71" t="s">
        <v>129</v>
      </c>
      <c r="D1066" s="79" t="s">
        <v>276</v>
      </c>
      <c r="E1066" s="135" t="s">
        <v>184</v>
      </c>
      <c r="F1066" s="71"/>
      <c r="G1066" s="71"/>
      <c r="H1066" s="142">
        <f>H1067</f>
        <v>15192</v>
      </c>
      <c r="I1066" s="142">
        <f t="shared" si="441"/>
        <v>11904.8</v>
      </c>
      <c r="J1066" s="143">
        <f t="shared" si="433"/>
        <v>78.362295945234322</v>
      </c>
    </row>
    <row r="1067" spans="1:10" x14ac:dyDescent="0.2">
      <c r="A1067" s="120" t="s">
        <v>132</v>
      </c>
      <c r="B1067" s="99"/>
      <c r="C1067" s="72" t="s">
        <v>129</v>
      </c>
      <c r="D1067" s="79" t="s">
        <v>276</v>
      </c>
      <c r="E1067" s="89" t="s">
        <v>261</v>
      </c>
      <c r="F1067" s="72"/>
      <c r="G1067" s="72"/>
      <c r="H1067" s="142">
        <f>H1068</f>
        <v>15192</v>
      </c>
      <c r="I1067" s="142">
        <f t="shared" si="441"/>
        <v>11904.8</v>
      </c>
      <c r="J1067" s="143">
        <f t="shared" si="433"/>
        <v>78.362295945234322</v>
      </c>
    </row>
    <row r="1068" spans="1:10" ht="25.5" x14ac:dyDescent="0.2">
      <c r="A1068" s="156" t="s">
        <v>523</v>
      </c>
      <c r="B1068" s="141"/>
      <c r="C1068" s="138" t="s">
        <v>129</v>
      </c>
      <c r="D1068" s="79" t="s">
        <v>276</v>
      </c>
      <c r="E1068" s="135" t="s">
        <v>526</v>
      </c>
      <c r="F1068" s="90"/>
      <c r="G1068" s="90"/>
      <c r="H1068" s="142">
        <f>H1069</f>
        <v>15192</v>
      </c>
      <c r="I1068" s="142">
        <f t="shared" si="441"/>
        <v>11904.8</v>
      </c>
      <c r="J1068" s="143">
        <f t="shared" si="433"/>
        <v>78.362295945234322</v>
      </c>
    </row>
    <row r="1069" spans="1:10" ht="38.25" x14ac:dyDescent="0.2">
      <c r="A1069" s="174" t="s">
        <v>257</v>
      </c>
      <c r="B1069" s="141"/>
      <c r="C1069" s="150" t="s">
        <v>129</v>
      </c>
      <c r="D1069" s="95" t="s">
        <v>276</v>
      </c>
      <c r="E1069" s="147" t="s">
        <v>594</v>
      </c>
      <c r="F1069" s="87"/>
      <c r="G1069" s="87"/>
      <c r="H1069" s="148">
        <f>H1070</f>
        <v>15192</v>
      </c>
      <c r="I1069" s="148">
        <f t="shared" si="441"/>
        <v>11904.8</v>
      </c>
      <c r="J1069" s="143">
        <f t="shared" si="433"/>
        <v>78.362295945234322</v>
      </c>
    </row>
    <row r="1070" spans="1:10" ht="25.5" x14ac:dyDescent="0.2">
      <c r="A1070" s="149" t="s">
        <v>79</v>
      </c>
      <c r="B1070" s="141"/>
      <c r="C1070" s="150" t="s">
        <v>129</v>
      </c>
      <c r="D1070" s="95" t="s">
        <v>276</v>
      </c>
      <c r="E1070" s="147" t="s">
        <v>594</v>
      </c>
      <c r="F1070" s="151" t="s">
        <v>80</v>
      </c>
      <c r="G1070" s="151"/>
      <c r="H1070" s="148">
        <f>H1071+H1072</f>
        <v>15192</v>
      </c>
      <c r="I1070" s="148">
        <f t="shared" ref="I1070" si="442">I1071+I1072</f>
        <v>11904.8</v>
      </c>
      <c r="J1070" s="143">
        <f t="shared" si="433"/>
        <v>78.362295945234322</v>
      </c>
    </row>
    <row r="1071" spans="1:10" x14ac:dyDescent="0.2">
      <c r="A1071" s="149" t="s">
        <v>81</v>
      </c>
      <c r="B1071" s="98"/>
      <c r="C1071" s="85" t="s">
        <v>129</v>
      </c>
      <c r="D1071" s="95" t="s">
        <v>276</v>
      </c>
      <c r="E1071" s="147" t="s">
        <v>594</v>
      </c>
      <c r="F1071" s="151" t="s">
        <v>82</v>
      </c>
      <c r="G1071" s="151">
        <v>900303</v>
      </c>
      <c r="H1071" s="148">
        <v>12485</v>
      </c>
      <c r="I1071" s="148">
        <v>10447.299999999999</v>
      </c>
      <c r="J1071" s="143">
        <f t="shared" si="433"/>
        <v>83.678814577492986</v>
      </c>
    </row>
    <row r="1072" spans="1:10" x14ac:dyDescent="0.2">
      <c r="A1072" s="149" t="s">
        <v>104</v>
      </c>
      <c r="B1072" s="99"/>
      <c r="C1072" s="80" t="s">
        <v>129</v>
      </c>
      <c r="D1072" s="95" t="s">
        <v>276</v>
      </c>
      <c r="E1072" s="147" t="s">
        <v>594</v>
      </c>
      <c r="F1072" s="151" t="s">
        <v>105</v>
      </c>
      <c r="G1072" s="151">
        <v>900303</v>
      </c>
      <c r="H1072" s="148">
        <v>2707</v>
      </c>
      <c r="I1072" s="148">
        <v>1457.5</v>
      </c>
      <c r="J1072" s="143">
        <f t="shared" si="433"/>
        <v>53.841891392685625</v>
      </c>
    </row>
    <row r="1073" spans="1:10" x14ac:dyDescent="0.2">
      <c r="A1073" s="140" t="s">
        <v>133</v>
      </c>
      <c r="B1073" s="134"/>
      <c r="C1073" s="138" t="s">
        <v>134</v>
      </c>
      <c r="D1073" s="95"/>
      <c r="E1073" s="147"/>
      <c r="F1073" s="151"/>
      <c r="G1073" s="151"/>
      <c r="H1073" s="142">
        <f>H1074+H1088+H1103</f>
        <v>28065.000000000004</v>
      </c>
      <c r="I1073" s="142">
        <f>I1074+I1088+I1103</f>
        <v>13311.3</v>
      </c>
      <c r="J1073" s="143">
        <f t="shared" si="433"/>
        <v>47.430251202565465</v>
      </c>
    </row>
    <row r="1074" spans="1:10" x14ac:dyDescent="0.2">
      <c r="A1074" s="140" t="s">
        <v>60</v>
      </c>
      <c r="B1074" s="134"/>
      <c r="C1074" s="138" t="s">
        <v>134</v>
      </c>
      <c r="D1074" s="79" t="s">
        <v>369</v>
      </c>
      <c r="E1074" s="147"/>
      <c r="F1074" s="151"/>
      <c r="G1074" s="151"/>
      <c r="H1074" s="142">
        <f>H1075</f>
        <v>25866.600000000002</v>
      </c>
      <c r="I1074" s="142">
        <f t="shared" ref="I1074:I1078" si="443">I1075</f>
        <v>12747</v>
      </c>
      <c r="J1074" s="143">
        <f t="shared" si="433"/>
        <v>49.279766184964387</v>
      </c>
    </row>
    <row r="1075" spans="1:10" ht="25.5" x14ac:dyDescent="0.2">
      <c r="A1075" s="110" t="s">
        <v>135</v>
      </c>
      <c r="B1075" s="99"/>
      <c r="C1075" s="138" t="s">
        <v>134</v>
      </c>
      <c r="D1075" s="79" t="s">
        <v>370</v>
      </c>
      <c r="E1075" s="147"/>
      <c r="F1075" s="151"/>
      <c r="G1075" s="151"/>
      <c r="H1075" s="142">
        <f>H1076</f>
        <v>25866.600000000002</v>
      </c>
      <c r="I1075" s="142">
        <f t="shared" si="443"/>
        <v>12747</v>
      </c>
      <c r="J1075" s="143">
        <f t="shared" si="433"/>
        <v>49.279766184964387</v>
      </c>
    </row>
    <row r="1076" spans="1:10" x14ac:dyDescent="0.2">
      <c r="A1076" s="144" t="s">
        <v>742</v>
      </c>
      <c r="B1076" s="99"/>
      <c r="C1076" s="138" t="s">
        <v>134</v>
      </c>
      <c r="D1076" s="79" t="s">
        <v>370</v>
      </c>
      <c r="E1076" s="135" t="s">
        <v>178</v>
      </c>
      <c r="F1076" s="151"/>
      <c r="G1076" s="151"/>
      <c r="H1076" s="142">
        <f>H1077</f>
        <v>25866.600000000002</v>
      </c>
      <c r="I1076" s="142">
        <f t="shared" si="443"/>
        <v>12747</v>
      </c>
      <c r="J1076" s="143">
        <f t="shared" si="433"/>
        <v>49.279766184964387</v>
      </c>
    </row>
    <row r="1077" spans="1:10" x14ac:dyDescent="0.2">
      <c r="A1077" s="144" t="s">
        <v>198</v>
      </c>
      <c r="B1077" s="99"/>
      <c r="C1077" s="138" t="s">
        <v>134</v>
      </c>
      <c r="D1077" s="79" t="s">
        <v>370</v>
      </c>
      <c r="E1077" s="135" t="s">
        <v>191</v>
      </c>
      <c r="F1077" s="151"/>
      <c r="G1077" s="151"/>
      <c r="H1077" s="142">
        <f>H1078+H1084</f>
        <v>25866.600000000002</v>
      </c>
      <c r="I1077" s="142">
        <f t="shared" ref="I1077" si="444">I1078+I1084</f>
        <v>12747</v>
      </c>
      <c r="J1077" s="143">
        <f t="shared" si="433"/>
        <v>49.279766184964387</v>
      </c>
    </row>
    <row r="1078" spans="1:10" ht="25.5" x14ac:dyDescent="0.2">
      <c r="A1078" s="145" t="s">
        <v>347</v>
      </c>
      <c r="B1078" s="99"/>
      <c r="C1078" s="138" t="s">
        <v>134</v>
      </c>
      <c r="D1078" s="79" t="s">
        <v>370</v>
      </c>
      <c r="E1078" s="135" t="s">
        <v>192</v>
      </c>
      <c r="F1078" s="151"/>
      <c r="G1078" s="151"/>
      <c r="H1078" s="142">
        <f>H1079</f>
        <v>25632.600000000002</v>
      </c>
      <c r="I1078" s="142">
        <f t="shared" si="443"/>
        <v>12665.6</v>
      </c>
      <c r="J1078" s="143">
        <f t="shared" si="433"/>
        <v>49.412076808439245</v>
      </c>
    </row>
    <row r="1079" spans="1:10" x14ac:dyDescent="0.2">
      <c r="A1079" s="175" t="s">
        <v>371</v>
      </c>
      <c r="B1079" s="99"/>
      <c r="C1079" s="150" t="s">
        <v>134</v>
      </c>
      <c r="D1079" s="95" t="s">
        <v>370</v>
      </c>
      <c r="E1079" s="163" t="s">
        <v>372</v>
      </c>
      <c r="F1079" s="150"/>
      <c r="G1079" s="150"/>
      <c r="H1079" s="148">
        <f>H1080+H1082</f>
        <v>25632.600000000002</v>
      </c>
      <c r="I1079" s="148">
        <f t="shared" ref="I1079" si="445">I1080+I1082</f>
        <v>12665.6</v>
      </c>
      <c r="J1079" s="143">
        <f t="shared" si="433"/>
        <v>49.412076808439245</v>
      </c>
    </row>
    <row r="1080" spans="1:10" ht="38.25" x14ac:dyDescent="0.2">
      <c r="A1080" s="197" t="s">
        <v>63</v>
      </c>
      <c r="B1080" s="99"/>
      <c r="C1080" s="150" t="s">
        <v>134</v>
      </c>
      <c r="D1080" s="95" t="s">
        <v>370</v>
      </c>
      <c r="E1080" s="163" t="s">
        <v>372</v>
      </c>
      <c r="F1080" s="150" t="s">
        <v>64</v>
      </c>
      <c r="G1080" s="150"/>
      <c r="H1080" s="148">
        <f>H1081</f>
        <v>20749.900000000001</v>
      </c>
      <c r="I1080" s="148">
        <f t="shared" ref="I1080" si="446">I1081</f>
        <v>12448.4</v>
      </c>
      <c r="J1080" s="143">
        <f t="shared" si="433"/>
        <v>59.992578277485663</v>
      </c>
    </row>
    <row r="1081" spans="1:10" x14ac:dyDescent="0.2">
      <c r="A1081" s="197" t="s">
        <v>65</v>
      </c>
      <c r="B1081" s="99"/>
      <c r="C1081" s="150" t="s">
        <v>134</v>
      </c>
      <c r="D1081" s="95" t="s">
        <v>370</v>
      </c>
      <c r="E1081" s="163" t="s">
        <v>372</v>
      </c>
      <c r="F1081" s="150" t="s">
        <v>66</v>
      </c>
      <c r="G1081" s="151">
        <v>900100</v>
      </c>
      <c r="H1081" s="148">
        <v>20749.900000000001</v>
      </c>
      <c r="I1081" s="148">
        <v>12448.4</v>
      </c>
      <c r="J1081" s="143">
        <f t="shared" si="433"/>
        <v>59.992578277485663</v>
      </c>
    </row>
    <row r="1082" spans="1:10" x14ac:dyDescent="0.2">
      <c r="A1082" s="149" t="s">
        <v>68</v>
      </c>
      <c r="B1082" s="99"/>
      <c r="C1082" s="150" t="s">
        <v>134</v>
      </c>
      <c r="D1082" s="95" t="s">
        <v>370</v>
      </c>
      <c r="E1082" s="163" t="s">
        <v>372</v>
      </c>
      <c r="F1082" s="150" t="s">
        <v>69</v>
      </c>
      <c r="G1082" s="150"/>
      <c r="H1082" s="148">
        <f>H1083</f>
        <v>4882.7</v>
      </c>
      <c r="I1082" s="148">
        <f t="shared" ref="I1082" si="447">I1083</f>
        <v>217.2</v>
      </c>
      <c r="J1082" s="143">
        <f t="shared" si="433"/>
        <v>4.448358490179614</v>
      </c>
    </row>
    <row r="1083" spans="1:10" ht="25.5" x14ac:dyDescent="0.2">
      <c r="A1083" s="197" t="s">
        <v>70</v>
      </c>
      <c r="B1083" s="99"/>
      <c r="C1083" s="150" t="s">
        <v>134</v>
      </c>
      <c r="D1083" s="95" t="s">
        <v>370</v>
      </c>
      <c r="E1083" s="163" t="s">
        <v>372</v>
      </c>
      <c r="F1083" s="150" t="s">
        <v>71</v>
      </c>
      <c r="G1083" s="151">
        <v>900100</v>
      </c>
      <c r="H1083" s="148">
        <v>4882.7</v>
      </c>
      <c r="I1083" s="148">
        <v>217.2</v>
      </c>
      <c r="J1083" s="143">
        <f t="shared" si="433"/>
        <v>4.448358490179614</v>
      </c>
    </row>
    <row r="1084" spans="1:10" ht="25.5" x14ac:dyDescent="0.2">
      <c r="A1084" s="152" t="s">
        <v>745</v>
      </c>
      <c r="B1084" s="99"/>
      <c r="C1084" s="138" t="s">
        <v>134</v>
      </c>
      <c r="D1084" s="79" t="s">
        <v>370</v>
      </c>
      <c r="E1084" s="162" t="s">
        <v>743</v>
      </c>
      <c r="F1084" s="151"/>
      <c r="G1084" s="151"/>
      <c r="H1084" s="142">
        <f>H1085</f>
        <v>234</v>
      </c>
      <c r="I1084" s="142">
        <f t="shared" ref="I1084:I1086" si="448">I1085</f>
        <v>81.400000000000006</v>
      </c>
      <c r="J1084" s="143">
        <f t="shared" si="433"/>
        <v>34.786324786324791</v>
      </c>
    </row>
    <row r="1085" spans="1:10" ht="63.75" x14ac:dyDescent="0.2">
      <c r="A1085" s="149" t="s">
        <v>746</v>
      </c>
      <c r="B1085" s="99"/>
      <c r="C1085" s="150" t="s">
        <v>134</v>
      </c>
      <c r="D1085" s="95" t="s">
        <v>370</v>
      </c>
      <c r="E1085" s="163" t="s">
        <v>744</v>
      </c>
      <c r="F1085" s="151"/>
      <c r="G1085" s="151"/>
      <c r="H1085" s="148">
        <f>H1086</f>
        <v>234</v>
      </c>
      <c r="I1085" s="148">
        <f t="shared" si="448"/>
        <v>81.400000000000006</v>
      </c>
      <c r="J1085" s="143">
        <f t="shared" si="433"/>
        <v>34.786324786324791</v>
      </c>
    </row>
    <row r="1086" spans="1:10" x14ac:dyDescent="0.2">
      <c r="A1086" s="149" t="s">
        <v>68</v>
      </c>
      <c r="B1086" s="99"/>
      <c r="C1086" s="150" t="s">
        <v>134</v>
      </c>
      <c r="D1086" s="95" t="s">
        <v>370</v>
      </c>
      <c r="E1086" s="163" t="s">
        <v>744</v>
      </c>
      <c r="F1086" s="151" t="s">
        <v>69</v>
      </c>
      <c r="G1086" s="151"/>
      <c r="H1086" s="148">
        <f>H1087</f>
        <v>234</v>
      </c>
      <c r="I1086" s="148">
        <f t="shared" si="448"/>
        <v>81.400000000000006</v>
      </c>
      <c r="J1086" s="143">
        <f t="shared" si="433"/>
        <v>34.786324786324791</v>
      </c>
    </row>
    <row r="1087" spans="1:10" ht="25.5" x14ac:dyDescent="0.2">
      <c r="A1087" s="149" t="s">
        <v>70</v>
      </c>
      <c r="B1087" s="99"/>
      <c r="C1087" s="150" t="s">
        <v>134</v>
      </c>
      <c r="D1087" s="95" t="s">
        <v>370</v>
      </c>
      <c r="E1087" s="163" t="s">
        <v>744</v>
      </c>
      <c r="F1087" s="151" t="s">
        <v>71</v>
      </c>
      <c r="G1087" s="151">
        <v>900100</v>
      </c>
      <c r="H1087" s="148">
        <v>234</v>
      </c>
      <c r="I1087" s="148">
        <v>81.400000000000006</v>
      </c>
      <c r="J1087" s="143">
        <f t="shared" si="433"/>
        <v>34.786324786324791</v>
      </c>
    </row>
    <row r="1088" spans="1:10" x14ac:dyDescent="0.2">
      <c r="A1088" s="140" t="s">
        <v>86</v>
      </c>
      <c r="B1088" s="99"/>
      <c r="C1088" s="138">
        <v>911</v>
      </c>
      <c r="D1088" s="79" t="s">
        <v>373</v>
      </c>
      <c r="E1088" s="162"/>
      <c r="F1088" s="138"/>
      <c r="G1088" s="153"/>
      <c r="H1088" s="142">
        <f>H1089</f>
        <v>1198.4000000000001</v>
      </c>
      <c r="I1088" s="142">
        <f t="shared" ref="I1088" si="449">I1089</f>
        <v>564.29999999999995</v>
      </c>
      <c r="J1088" s="143">
        <f t="shared" si="433"/>
        <v>47.087783711615479</v>
      </c>
    </row>
    <row r="1089" spans="1:10" x14ac:dyDescent="0.2">
      <c r="A1089" s="110" t="s">
        <v>90</v>
      </c>
      <c r="B1089" s="141"/>
      <c r="C1089" s="138" t="s">
        <v>134</v>
      </c>
      <c r="D1089" s="79" t="s">
        <v>278</v>
      </c>
      <c r="E1089" s="147"/>
      <c r="F1089" s="151"/>
      <c r="G1089" s="151"/>
      <c r="H1089" s="142">
        <f>H1090</f>
        <v>1198.4000000000001</v>
      </c>
      <c r="I1089" s="142">
        <f>I1090</f>
        <v>564.29999999999995</v>
      </c>
      <c r="J1089" s="143">
        <f t="shared" si="433"/>
        <v>47.087783711615479</v>
      </c>
    </row>
    <row r="1090" spans="1:10" x14ac:dyDescent="0.2">
      <c r="A1090" s="152" t="s">
        <v>617</v>
      </c>
      <c r="B1090" s="141"/>
      <c r="C1090" s="138" t="s">
        <v>134</v>
      </c>
      <c r="D1090" s="79" t="s">
        <v>278</v>
      </c>
      <c r="E1090" s="135" t="s">
        <v>162</v>
      </c>
      <c r="F1090" s="151"/>
      <c r="G1090" s="151"/>
      <c r="H1090" s="142">
        <f>H1091</f>
        <v>1198.4000000000001</v>
      </c>
      <c r="I1090" s="142">
        <f t="shared" ref="I1090" si="450">I1091</f>
        <v>564.29999999999995</v>
      </c>
      <c r="J1090" s="143">
        <f t="shared" si="433"/>
        <v>47.087783711615479</v>
      </c>
    </row>
    <row r="1091" spans="1:10" ht="25.5" x14ac:dyDescent="0.2">
      <c r="A1091" s="144" t="s">
        <v>610</v>
      </c>
      <c r="B1091" s="141"/>
      <c r="C1091" s="138" t="s">
        <v>134</v>
      </c>
      <c r="D1091" s="79" t="s">
        <v>278</v>
      </c>
      <c r="E1091" s="135" t="s">
        <v>174</v>
      </c>
      <c r="F1091" s="153"/>
      <c r="G1091" s="153"/>
      <c r="H1091" s="142">
        <f>H1092+H1099</f>
        <v>1198.4000000000001</v>
      </c>
      <c r="I1091" s="142">
        <f t="shared" ref="I1091" si="451">I1092+I1099</f>
        <v>564.29999999999995</v>
      </c>
      <c r="J1091" s="143">
        <f t="shared" si="433"/>
        <v>47.087783711615479</v>
      </c>
    </row>
    <row r="1092" spans="1:10" x14ac:dyDescent="0.2">
      <c r="A1092" s="144" t="s">
        <v>611</v>
      </c>
      <c r="B1092" s="141"/>
      <c r="C1092" s="138" t="s">
        <v>134</v>
      </c>
      <c r="D1092" s="79" t="s">
        <v>278</v>
      </c>
      <c r="E1092" s="135" t="s">
        <v>268</v>
      </c>
      <c r="F1092" s="153"/>
      <c r="G1092" s="153"/>
      <c r="H1092" s="142">
        <f>H1093+H1096</f>
        <v>393</v>
      </c>
      <c r="I1092" s="142">
        <f t="shared" ref="I1092" si="452">I1093+I1096</f>
        <v>112</v>
      </c>
      <c r="J1092" s="143">
        <f t="shared" si="433"/>
        <v>28.498727735368956</v>
      </c>
    </row>
    <row r="1093" spans="1:10" ht="38.25" x14ac:dyDescent="0.2">
      <c r="A1093" s="149" t="s">
        <v>514</v>
      </c>
      <c r="B1093" s="141"/>
      <c r="C1093" s="150" t="s">
        <v>134</v>
      </c>
      <c r="D1093" s="95" t="s">
        <v>278</v>
      </c>
      <c r="E1093" s="147" t="s">
        <v>269</v>
      </c>
      <c r="F1093" s="151"/>
      <c r="G1093" s="151"/>
      <c r="H1093" s="148">
        <f t="shared" ref="H1093:I1094" si="453">H1094</f>
        <v>143</v>
      </c>
      <c r="I1093" s="148">
        <f t="shared" si="453"/>
        <v>83.3</v>
      </c>
      <c r="J1093" s="143">
        <f t="shared" si="433"/>
        <v>58.251748251748246</v>
      </c>
    </row>
    <row r="1094" spans="1:10" x14ac:dyDescent="0.2">
      <c r="A1094" s="149" t="s">
        <v>68</v>
      </c>
      <c r="B1094" s="141"/>
      <c r="C1094" s="150" t="s">
        <v>134</v>
      </c>
      <c r="D1094" s="95" t="s">
        <v>278</v>
      </c>
      <c r="E1094" s="147" t="s">
        <v>269</v>
      </c>
      <c r="F1094" s="151" t="s">
        <v>69</v>
      </c>
      <c r="G1094" s="151"/>
      <c r="H1094" s="148">
        <f t="shared" si="453"/>
        <v>143</v>
      </c>
      <c r="I1094" s="148">
        <f t="shared" si="453"/>
        <v>83.3</v>
      </c>
      <c r="J1094" s="143">
        <f t="shared" si="433"/>
        <v>58.251748251748246</v>
      </c>
    </row>
    <row r="1095" spans="1:10" ht="25.5" x14ac:dyDescent="0.2">
      <c r="A1095" s="149" t="s">
        <v>70</v>
      </c>
      <c r="B1095" s="141"/>
      <c r="C1095" s="150" t="s">
        <v>134</v>
      </c>
      <c r="D1095" s="95" t="s">
        <v>278</v>
      </c>
      <c r="E1095" s="147" t="s">
        <v>269</v>
      </c>
      <c r="F1095" s="151" t="s">
        <v>71</v>
      </c>
      <c r="G1095" s="151">
        <v>900100</v>
      </c>
      <c r="H1095" s="148">
        <v>143</v>
      </c>
      <c r="I1095" s="148">
        <v>83.3</v>
      </c>
      <c r="J1095" s="143">
        <f t="shared" si="433"/>
        <v>58.251748251748246</v>
      </c>
    </row>
    <row r="1096" spans="1:10" ht="25.5" x14ac:dyDescent="0.2">
      <c r="A1096" s="149" t="s">
        <v>270</v>
      </c>
      <c r="B1096" s="141"/>
      <c r="C1096" s="150" t="s">
        <v>134</v>
      </c>
      <c r="D1096" s="95" t="s">
        <v>278</v>
      </c>
      <c r="E1096" s="147" t="s">
        <v>271</v>
      </c>
      <c r="F1096" s="151"/>
      <c r="G1096" s="151"/>
      <c r="H1096" s="148">
        <f t="shared" ref="H1096:I1097" si="454">H1097</f>
        <v>250</v>
      </c>
      <c r="I1096" s="148">
        <f t="shared" si="454"/>
        <v>28.7</v>
      </c>
      <c r="J1096" s="143">
        <f t="shared" si="433"/>
        <v>11.48</v>
      </c>
    </row>
    <row r="1097" spans="1:10" x14ac:dyDescent="0.2">
      <c r="A1097" s="149" t="s">
        <v>68</v>
      </c>
      <c r="B1097" s="141"/>
      <c r="C1097" s="150" t="s">
        <v>134</v>
      </c>
      <c r="D1097" s="95" t="s">
        <v>278</v>
      </c>
      <c r="E1097" s="147" t="s">
        <v>271</v>
      </c>
      <c r="F1097" s="151" t="s">
        <v>69</v>
      </c>
      <c r="G1097" s="151"/>
      <c r="H1097" s="148">
        <f t="shared" si="454"/>
        <v>250</v>
      </c>
      <c r="I1097" s="148">
        <f t="shared" si="454"/>
        <v>28.7</v>
      </c>
      <c r="J1097" s="143">
        <f t="shared" si="433"/>
        <v>11.48</v>
      </c>
    </row>
    <row r="1098" spans="1:10" ht="25.5" x14ac:dyDescent="0.2">
      <c r="A1098" s="149" t="s">
        <v>70</v>
      </c>
      <c r="B1098" s="141"/>
      <c r="C1098" s="150" t="s">
        <v>134</v>
      </c>
      <c r="D1098" s="95" t="s">
        <v>278</v>
      </c>
      <c r="E1098" s="147" t="s">
        <v>271</v>
      </c>
      <c r="F1098" s="151" t="s">
        <v>71</v>
      </c>
      <c r="G1098" s="151">
        <v>900100</v>
      </c>
      <c r="H1098" s="148">
        <v>250</v>
      </c>
      <c r="I1098" s="148">
        <v>28.7</v>
      </c>
      <c r="J1098" s="143">
        <f t="shared" si="433"/>
        <v>11.48</v>
      </c>
    </row>
    <row r="1099" spans="1:10" x14ac:dyDescent="0.2">
      <c r="A1099" s="144" t="s">
        <v>331</v>
      </c>
      <c r="B1099" s="141"/>
      <c r="C1099" s="138" t="s">
        <v>134</v>
      </c>
      <c r="D1099" s="79" t="s">
        <v>278</v>
      </c>
      <c r="E1099" s="135" t="s">
        <v>332</v>
      </c>
      <c r="F1099" s="153"/>
      <c r="G1099" s="151"/>
      <c r="H1099" s="142">
        <f>H1100</f>
        <v>805.4</v>
      </c>
      <c r="I1099" s="142">
        <f t="shared" ref="I1099" si="455">I1100</f>
        <v>452.3</v>
      </c>
      <c r="J1099" s="143">
        <f t="shared" si="433"/>
        <v>56.158430593493925</v>
      </c>
    </row>
    <row r="1100" spans="1:10" x14ac:dyDescent="0.2">
      <c r="A1100" s="157" t="s">
        <v>333</v>
      </c>
      <c r="B1100" s="141"/>
      <c r="C1100" s="150" t="s">
        <v>134</v>
      </c>
      <c r="D1100" s="95" t="s">
        <v>278</v>
      </c>
      <c r="E1100" s="147" t="s">
        <v>334</v>
      </c>
      <c r="F1100" s="90"/>
      <c r="G1100" s="151"/>
      <c r="H1100" s="148">
        <f t="shared" ref="H1100:I1101" si="456">H1101</f>
        <v>805.4</v>
      </c>
      <c r="I1100" s="148">
        <f t="shared" si="456"/>
        <v>452.3</v>
      </c>
      <c r="J1100" s="143">
        <f t="shared" si="433"/>
        <v>56.158430593493925</v>
      </c>
    </row>
    <row r="1101" spans="1:10" ht="25.5" customHeight="1" x14ac:dyDescent="0.2">
      <c r="A1101" s="149" t="s">
        <v>68</v>
      </c>
      <c r="B1101" s="141"/>
      <c r="C1101" s="150" t="s">
        <v>134</v>
      </c>
      <c r="D1101" s="95" t="s">
        <v>278</v>
      </c>
      <c r="E1101" s="147" t="s">
        <v>334</v>
      </c>
      <c r="F1101" s="151" t="s">
        <v>69</v>
      </c>
      <c r="G1101" s="151"/>
      <c r="H1101" s="148">
        <f t="shared" si="456"/>
        <v>805.4</v>
      </c>
      <c r="I1101" s="148">
        <f t="shared" si="456"/>
        <v>452.3</v>
      </c>
      <c r="J1101" s="143">
        <f t="shared" si="433"/>
        <v>56.158430593493925</v>
      </c>
    </row>
    <row r="1102" spans="1:10" ht="25.5" x14ac:dyDescent="0.2">
      <c r="A1102" s="149" t="s">
        <v>70</v>
      </c>
      <c r="B1102" s="141"/>
      <c r="C1102" s="150" t="s">
        <v>134</v>
      </c>
      <c r="D1102" s="95" t="s">
        <v>278</v>
      </c>
      <c r="E1102" s="147" t="s">
        <v>334</v>
      </c>
      <c r="F1102" s="151" t="s">
        <v>71</v>
      </c>
      <c r="G1102" s="151">
        <v>900100</v>
      </c>
      <c r="H1102" s="148">
        <v>805.4</v>
      </c>
      <c r="I1102" s="148">
        <v>452.3</v>
      </c>
      <c r="J1102" s="143">
        <f t="shared" si="433"/>
        <v>56.158430593493925</v>
      </c>
    </row>
    <row r="1103" spans="1:10" x14ac:dyDescent="0.2">
      <c r="A1103" s="109" t="s">
        <v>513</v>
      </c>
      <c r="B1103" s="102"/>
      <c r="C1103" s="76" t="s">
        <v>134</v>
      </c>
      <c r="D1103" s="79" t="s">
        <v>374</v>
      </c>
      <c r="E1103" s="147"/>
      <c r="F1103" s="151"/>
      <c r="G1103" s="151"/>
      <c r="H1103" s="142">
        <f>H1104</f>
        <v>1000</v>
      </c>
      <c r="I1103" s="142">
        <f t="shared" ref="I1103:I1105" si="457">I1104</f>
        <v>0</v>
      </c>
      <c r="J1103" s="143">
        <f t="shared" si="433"/>
        <v>0</v>
      </c>
    </row>
    <row r="1104" spans="1:10" x14ac:dyDescent="0.2">
      <c r="A1104" s="114" t="s">
        <v>760</v>
      </c>
      <c r="B1104" s="99"/>
      <c r="C1104" s="76" t="s">
        <v>134</v>
      </c>
      <c r="D1104" s="79" t="s">
        <v>375</v>
      </c>
      <c r="E1104" s="147"/>
      <c r="F1104" s="151"/>
      <c r="G1104" s="151"/>
      <c r="H1104" s="142">
        <f>H1105</f>
        <v>1000</v>
      </c>
      <c r="I1104" s="142">
        <f t="shared" si="457"/>
        <v>0</v>
      </c>
      <c r="J1104" s="143">
        <f t="shared" si="433"/>
        <v>0</v>
      </c>
    </row>
    <row r="1105" spans="1:10" x14ac:dyDescent="0.2">
      <c r="A1105" s="144" t="s">
        <v>742</v>
      </c>
      <c r="B1105" s="99"/>
      <c r="C1105" s="76" t="s">
        <v>134</v>
      </c>
      <c r="D1105" s="79" t="s">
        <v>375</v>
      </c>
      <c r="E1105" s="135" t="s">
        <v>178</v>
      </c>
      <c r="F1105" s="191"/>
      <c r="G1105" s="191"/>
      <c r="H1105" s="142">
        <f>H1106</f>
        <v>1000</v>
      </c>
      <c r="I1105" s="142">
        <f t="shared" si="457"/>
        <v>0</v>
      </c>
      <c r="J1105" s="143">
        <f t="shared" si="433"/>
        <v>0</v>
      </c>
    </row>
    <row r="1106" spans="1:10" x14ac:dyDescent="0.2">
      <c r="A1106" s="144" t="s">
        <v>753</v>
      </c>
      <c r="B1106" s="99"/>
      <c r="C1106" s="76" t="s">
        <v>134</v>
      </c>
      <c r="D1106" s="79" t="s">
        <v>375</v>
      </c>
      <c r="E1106" s="135" t="s">
        <v>454</v>
      </c>
      <c r="F1106" s="151"/>
      <c r="G1106" s="151"/>
      <c r="H1106" s="142">
        <f t="shared" ref="H1106:I1109" si="458">H1107</f>
        <v>1000</v>
      </c>
      <c r="I1106" s="142">
        <f t="shared" si="458"/>
        <v>0</v>
      </c>
      <c r="J1106" s="143">
        <f t="shared" si="433"/>
        <v>0</v>
      </c>
    </row>
    <row r="1107" spans="1:10" ht="25.5" x14ac:dyDescent="0.2">
      <c r="A1107" s="171" t="s">
        <v>754</v>
      </c>
      <c r="B1107" s="99"/>
      <c r="C1107" s="76" t="s">
        <v>134</v>
      </c>
      <c r="D1107" s="79" t="s">
        <v>375</v>
      </c>
      <c r="E1107" s="135" t="s">
        <v>455</v>
      </c>
      <c r="F1107" s="151"/>
      <c r="G1107" s="151"/>
      <c r="H1107" s="142">
        <f>H1108</f>
        <v>1000</v>
      </c>
      <c r="I1107" s="142">
        <f t="shared" si="458"/>
        <v>0</v>
      </c>
      <c r="J1107" s="143">
        <f t="shared" ref="J1107:J1137" si="459">I1107/H1107*100</f>
        <v>0</v>
      </c>
    </row>
    <row r="1108" spans="1:10" x14ac:dyDescent="0.2">
      <c r="A1108" s="175" t="s">
        <v>137</v>
      </c>
      <c r="B1108" s="99"/>
      <c r="C1108" s="83" t="s">
        <v>134</v>
      </c>
      <c r="D1108" s="95" t="s">
        <v>375</v>
      </c>
      <c r="E1108" s="147" t="s">
        <v>752</v>
      </c>
      <c r="F1108" s="151"/>
      <c r="G1108" s="151"/>
      <c r="H1108" s="148">
        <f>H1109</f>
        <v>1000</v>
      </c>
      <c r="I1108" s="148">
        <f t="shared" si="458"/>
        <v>0</v>
      </c>
      <c r="J1108" s="143">
        <f t="shared" si="459"/>
        <v>0</v>
      </c>
    </row>
    <row r="1109" spans="1:10" x14ac:dyDescent="0.2">
      <c r="A1109" s="149" t="s">
        <v>136</v>
      </c>
      <c r="B1109" s="99"/>
      <c r="C1109" s="83" t="s">
        <v>134</v>
      </c>
      <c r="D1109" s="95" t="s">
        <v>375</v>
      </c>
      <c r="E1109" s="147" t="s">
        <v>752</v>
      </c>
      <c r="F1109" s="151">
        <v>700</v>
      </c>
      <c r="G1109" s="151"/>
      <c r="H1109" s="148">
        <f t="shared" si="458"/>
        <v>1000</v>
      </c>
      <c r="I1109" s="148">
        <f t="shared" si="458"/>
        <v>0</v>
      </c>
      <c r="J1109" s="143">
        <f t="shared" si="459"/>
        <v>0</v>
      </c>
    </row>
    <row r="1110" spans="1:10" x14ac:dyDescent="0.2">
      <c r="A1110" s="149" t="s">
        <v>137</v>
      </c>
      <c r="B1110" s="99"/>
      <c r="C1110" s="83" t="s">
        <v>134</v>
      </c>
      <c r="D1110" s="95" t="s">
        <v>375</v>
      </c>
      <c r="E1110" s="147" t="s">
        <v>752</v>
      </c>
      <c r="F1110" s="151">
        <v>730</v>
      </c>
      <c r="G1110" s="151">
        <v>900100</v>
      </c>
      <c r="H1110" s="148">
        <v>1000</v>
      </c>
      <c r="I1110" s="148">
        <v>0</v>
      </c>
      <c r="J1110" s="143">
        <f t="shared" si="459"/>
        <v>0</v>
      </c>
    </row>
    <row r="1111" spans="1:10" x14ac:dyDescent="0.2">
      <c r="A1111" s="152" t="s">
        <v>138</v>
      </c>
      <c r="B1111" s="99"/>
      <c r="C1111" s="72">
        <v>912</v>
      </c>
      <c r="D1111" s="95"/>
      <c r="E1111" s="147"/>
      <c r="F1111" s="151"/>
      <c r="G1111" s="151"/>
      <c r="H1111" s="142">
        <f>H1112</f>
        <v>9465.6999999999989</v>
      </c>
      <c r="I1111" s="142">
        <f t="shared" ref="I1111:I1113" si="460">I1112</f>
        <v>5726.5</v>
      </c>
      <c r="J1111" s="143">
        <f t="shared" si="459"/>
        <v>60.497374731926854</v>
      </c>
    </row>
    <row r="1112" spans="1:10" x14ac:dyDescent="0.2">
      <c r="A1112" s="109" t="s">
        <v>60</v>
      </c>
      <c r="B1112" s="102"/>
      <c r="C1112" s="76" t="s">
        <v>139</v>
      </c>
      <c r="D1112" s="77" t="s">
        <v>369</v>
      </c>
      <c r="E1112" s="76"/>
      <c r="F1112" s="151"/>
      <c r="G1112" s="151"/>
      <c r="H1112" s="142">
        <f>H1113</f>
        <v>9465.6999999999989</v>
      </c>
      <c r="I1112" s="142">
        <f t="shared" si="460"/>
        <v>5726.5</v>
      </c>
      <c r="J1112" s="143">
        <f t="shared" si="459"/>
        <v>60.497374731926854</v>
      </c>
    </row>
    <row r="1113" spans="1:10" ht="25.5" x14ac:dyDescent="0.2">
      <c r="A1113" s="114" t="s">
        <v>140</v>
      </c>
      <c r="B1113" s="97"/>
      <c r="C1113" s="78" t="s">
        <v>139</v>
      </c>
      <c r="D1113" s="79" t="s">
        <v>376</v>
      </c>
      <c r="E1113" s="78"/>
      <c r="F1113" s="151"/>
      <c r="G1113" s="151"/>
      <c r="H1113" s="142">
        <f>H1114</f>
        <v>9465.6999999999989</v>
      </c>
      <c r="I1113" s="142">
        <f t="shared" si="460"/>
        <v>5726.5</v>
      </c>
      <c r="J1113" s="143">
        <f t="shared" si="459"/>
        <v>60.497374731926854</v>
      </c>
    </row>
    <row r="1114" spans="1:10" ht="25.5" x14ac:dyDescent="0.2">
      <c r="A1114" s="208" t="s">
        <v>377</v>
      </c>
      <c r="B1114" s="98"/>
      <c r="C1114" s="71" t="s">
        <v>139</v>
      </c>
      <c r="D1114" s="70" t="s">
        <v>376</v>
      </c>
      <c r="E1114" s="71" t="s">
        <v>167</v>
      </c>
      <c r="F1114" s="151"/>
      <c r="G1114" s="151"/>
      <c r="H1114" s="142">
        <f>H1115+H1118+H1121</f>
        <v>9465.6999999999989</v>
      </c>
      <c r="I1114" s="142">
        <f t="shared" ref="I1114" si="461">I1115+I1118+I1121</f>
        <v>5726.5</v>
      </c>
      <c r="J1114" s="143">
        <f t="shared" si="459"/>
        <v>60.497374731926854</v>
      </c>
    </row>
    <row r="1115" spans="1:10" x14ac:dyDescent="0.2">
      <c r="A1115" s="175" t="s">
        <v>378</v>
      </c>
      <c r="B1115" s="101"/>
      <c r="C1115" s="75" t="s">
        <v>139</v>
      </c>
      <c r="D1115" s="74" t="s">
        <v>376</v>
      </c>
      <c r="E1115" s="147" t="s">
        <v>379</v>
      </c>
      <c r="F1115" s="96"/>
      <c r="G1115" s="96"/>
      <c r="H1115" s="148">
        <f t="shared" ref="H1115:I1116" si="462">H1116</f>
        <v>2474.8000000000002</v>
      </c>
      <c r="I1115" s="148">
        <f t="shared" si="462"/>
        <v>1905.6</v>
      </c>
      <c r="J1115" s="143">
        <f t="shared" si="459"/>
        <v>77.000161629222546</v>
      </c>
    </row>
    <row r="1116" spans="1:10" ht="38.25" x14ac:dyDescent="0.2">
      <c r="A1116" s="149" t="s">
        <v>63</v>
      </c>
      <c r="B1116" s="99"/>
      <c r="C1116" s="75" t="s">
        <v>139</v>
      </c>
      <c r="D1116" s="74" t="s">
        <v>376</v>
      </c>
      <c r="E1116" s="86" t="s">
        <v>379</v>
      </c>
      <c r="F1116" s="151" t="s">
        <v>64</v>
      </c>
      <c r="G1116" s="151"/>
      <c r="H1116" s="148">
        <f t="shared" si="462"/>
        <v>2474.8000000000002</v>
      </c>
      <c r="I1116" s="148">
        <f t="shared" si="462"/>
        <v>1905.6</v>
      </c>
      <c r="J1116" s="143">
        <f t="shared" si="459"/>
        <v>77.000161629222546</v>
      </c>
    </row>
    <row r="1117" spans="1:10" x14ac:dyDescent="0.2">
      <c r="A1117" s="149" t="s">
        <v>65</v>
      </c>
      <c r="B1117" s="99"/>
      <c r="C1117" s="75" t="s">
        <v>139</v>
      </c>
      <c r="D1117" s="74" t="s">
        <v>376</v>
      </c>
      <c r="E1117" s="86" t="s">
        <v>379</v>
      </c>
      <c r="F1117" s="151" t="s">
        <v>66</v>
      </c>
      <c r="G1117" s="151">
        <v>900100</v>
      </c>
      <c r="H1117" s="148">
        <v>2474.8000000000002</v>
      </c>
      <c r="I1117" s="148">
        <v>1905.6</v>
      </c>
      <c r="J1117" s="143">
        <f t="shared" si="459"/>
        <v>77.000161629222546</v>
      </c>
    </row>
    <row r="1118" spans="1:10" x14ac:dyDescent="0.2">
      <c r="A1118" s="175" t="s">
        <v>411</v>
      </c>
      <c r="B1118" s="99"/>
      <c r="C1118" s="75" t="s">
        <v>139</v>
      </c>
      <c r="D1118" s="74" t="s">
        <v>376</v>
      </c>
      <c r="E1118" s="147" t="s">
        <v>380</v>
      </c>
      <c r="F1118" s="151"/>
      <c r="G1118" s="151"/>
      <c r="H1118" s="148">
        <f t="shared" ref="H1118:I1119" si="463">H1119</f>
        <v>1626.6</v>
      </c>
      <c r="I1118" s="148">
        <f t="shared" si="463"/>
        <v>547.9</v>
      </c>
      <c r="J1118" s="143">
        <f t="shared" si="459"/>
        <v>33.683757531046354</v>
      </c>
    </row>
    <row r="1119" spans="1:10" ht="38.25" x14ac:dyDescent="0.2">
      <c r="A1119" s="149" t="s">
        <v>63</v>
      </c>
      <c r="B1119" s="99"/>
      <c r="C1119" s="75" t="s">
        <v>139</v>
      </c>
      <c r="D1119" s="74" t="s">
        <v>376</v>
      </c>
      <c r="E1119" s="147" t="s">
        <v>380</v>
      </c>
      <c r="F1119" s="151" t="s">
        <v>64</v>
      </c>
      <c r="G1119" s="151"/>
      <c r="H1119" s="148">
        <f t="shared" si="463"/>
        <v>1626.6</v>
      </c>
      <c r="I1119" s="148">
        <f t="shared" si="463"/>
        <v>547.9</v>
      </c>
      <c r="J1119" s="143">
        <f t="shared" si="459"/>
        <v>33.683757531046354</v>
      </c>
    </row>
    <row r="1120" spans="1:10" x14ac:dyDescent="0.2">
      <c r="A1120" s="149" t="s">
        <v>65</v>
      </c>
      <c r="B1120" s="99"/>
      <c r="C1120" s="75" t="s">
        <v>139</v>
      </c>
      <c r="D1120" s="74" t="s">
        <v>376</v>
      </c>
      <c r="E1120" s="147" t="s">
        <v>380</v>
      </c>
      <c r="F1120" s="151" t="s">
        <v>66</v>
      </c>
      <c r="G1120" s="151">
        <v>900100</v>
      </c>
      <c r="H1120" s="148">
        <v>1626.6</v>
      </c>
      <c r="I1120" s="148">
        <v>547.9</v>
      </c>
      <c r="J1120" s="143">
        <f t="shared" si="459"/>
        <v>33.683757531046354</v>
      </c>
    </row>
    <row r="1121" spans="1:10" x14ac:dyDescent="0.2">
      <c r="A1121" s="175" t="s">
        <v>381</v>
      </c>
      <c r="B1121" s="99"/>
      <c r="C1121" s="75" t="s">
        <v>139</v>
      </c>
      <c r="D1121" s="74" t="s">
        <v>376</v>
      </c>
      <c r="E1121" s="147" t="s">
        <v>382</v>
      </c>
      <c r="F1121" s="151"/>
      <c r="G1121" s="151"/>
      <c r="H1121" s="148">
        <f>H1122+H1124</f>
        <v>5364.2999999999993</v>
      </c>
      <c r="I1121" s="148">
        <f t="shared" ref="I1121" si="464">I1122+I1124</f>
        <v>3273</v>
      </c>
      <c r="J1121" s="143">
        <f t="shared" si="459"/>
        <v>61.014484648509601</v>
      </c>
    </row>
    <row r="1122" spans="1:10" ht="38.25" x14ac:dyDescent="0.2">
      <c r="A1122" s="149" t="s">
        <v>63</v>
      </c>
      <c r="B1122" s="99"/>
      <c r="C1122" s="75" t="s">
        <v>139</v>
      </c>
      <c r="D1122" s="74" t="s">
        <v>376</v>
      </c>
      <c r="E1122" s="147" t="s">
        <v>382</v>
      </c>
      <c r="F1122" s="151" t="s">
        <v>64</v>
      </c>
      <c r="G1122" s="151"/>
      <c r="H1122" s="148">
        <f t="shared" ref="H1122:I1122" si="465">H1123</f>
        <v>4787.3999999999996</v>
      </c>
      <c r="I1122" s="148">
        <f t="shared" si="465"/>
        <v>3132.3</v>
      </c>
      <c r="J1122" s="143">
        <f t="shared" si="459"/>
        <v>65.42799849605214</v>
      </c>
    </row>
    <row r="1123" spans="1:10" x14ac:dyDescent="0.2">
      <c r="A1123" s="149" t="s">
        <v>65</v>
      </c>
      <c r="B1123" s="99"/>
      <c r="C1123" s="75" t="s">
        <v>139</v>
      </c>
      <c r="D1123" s="74" t="s">
        <v>376</v>
      </c>
      <c r="E1123" s="147" t="s">
        <v>382</v>
      </c>
      <c r="F1123" s="151" t="s">
        <v>66</v>
      </c>
      <c r="G1123" s="151">
        <v>900100</v>
      </c>
      <c r="H1123" s="148">
        <v>4787.3999999999996</v>
      </c>
      <c r="I1123" s="148">
        <v>3132.3</v>
      </c>
      <c r="J1123" s="143">
        <f t="shared" si="459"/>
        <v>65.42799849605214</v>
      </c>
    </row>
    <row r="1124" spans="1:10" x14ac:dyDescent="0.2">
      <c r="A1124" s="149" t="s">
        <v>68</v>
      </c>
      <c r="B1124" s="99"/>
      <c r="C1124" s="75" t="s">
        <v>139</v>
      </c>
      <c r="D1124" s="74" t="s">
        <v>376</v>
      </c>
      <c r="E1124" s="147" t="s">
        <v>382</v>
      </c>
      <c r="F1124" s="151" t="s">
        <v>69</v>
      </c>
      <c r="G1124" s="151"/>
      <c r="H1124" s="148">
        <f t="shared" ref="H1124:I1124" si="466">H1125</f>
        <v>576.9</v>
      </c>
      <c r="I1124" s="148">
        <f t="shared" si="466"/>
        <v>140.69999999999999</v>
      </c>
      <c r="J1124" s="143">
        <f t="shared" si="459"/>
        <v>24.388975559022359</v>
      </c>
    </row>
    <row r="1125" spans="1:10" ht="25.5" x14ac:dyDescent="0.2">
      <c r="A1125" s="149" t="s">
        <v>70</v>
      </c>
      <c r="B1125" s="99"/>
      <c r="C1125" s="75" t="s">
        <v>139</v>
      </c>
      <c r="D1125" s="74" t="s">
        <v>376</v>
      </c>
      <c r="E1125" s="147" t="s">
        <v>382</v>
      </c>
      <c r="F1125" s="151" t="s">
        <v>71</v>
      </c>
      <c r="G1125" s="151">
        <v>900100</v>
      </c>
      <c r="H1125" s="148">
        <v>576.9</v>
      </c>
      <c r="I1125" s="148">
        <v>140.69999999999999</v>
      </c>
      <c r="J1125" s="143">
        <f t="shared" si="459"/>
        <v>24.388975559022359</v>
      </c>
    </row>
    <row r="1126" spans="1:10" x14ac:dyDescent="0.2">
      <c r="A1126" s="140" t="s">
        <v>141</v>
      </c>
      <c r="B1126" s="134"/>
      <c r="C1126" s="138" t="s">
        <v>142</v>
      </c>
      <c r="D1126" s="95"/>
      <c r="E1126" s="147"/>
      <c r="F1126" s="151"/>
      <c r="G1126" s="151"/>
      <c r="H1126" s="142">
        <f>H1127</f>
        <v>5425.0999999999995</v>
      </c>
      <c r="I1126" s="142">
        <f t="shared" ref="I1126" si="467">I1127</f>
        <v>3852.8</v>
      </c>
      <c r="J1126" s="143">
        <f t="shared" si="459"/>
        <v>71.018045750308758</v>
      </c>
    </row>
    <row r="1127" spans="1:10" x14ac:dyDescent="0.2">
      <c r="A1127" s="109" t="s">
        <v>60</v>
      </c>
      <c r="B1127" s="134"/>
      <c r="C1127" s="138">
        <v>913</v>
      </c>
      <c r="D1127" s="79" t="s">
        <v>369</v>
      </c>
      <c r="E1127" s="147"/>
      <c r="F1127" s="151"/>
      <c r="G1127" s="151"/>
      <c r="H1127" s="142">
        <f>H1128</f>
        <v>5425.0999999999995</v>
      </c>
      <c r="I1127" s="142">
        <f t="shared" ref="I1127:I1129" si="468">I1128</f>
        <v>3852.8</v>
      </c>
      <c r="J1127" s="143">
        <f t="shared" si="459"/>
        <v>71.018045750308758</v>
      </c>
    </row>
    <row r="1128" spans="1:10" ht="25.5" x14ac:dyDescent="0.2">
      <c r="A1128" s="114" t="s">
        <v>140</v>
      </c>
      <c r="B1128" s="99"/>
      <c r="C1128" s="138" t="s">
        <v>142</v>
      </c>
      <c r="D1128" s="79" t="s">
        <v>370</v>
      </c>
      <c r="E1128" s="147"/>
      <c r="F1128" s="151"/>
      <c r="G1128" s="151"/>
      <c r="H1128" s="142">
        <f>H1129</f>
        <v>5425.0999999999995</v>
      </c>
      <c r="I1128" s="142">
        <f t="shared" si="468"/>
        <v>3852.8</v>
      </c>
      <c r="J1128" s="143">
        <f t="shared" si="459"/>
        <v>71.018045750308758</v>
      </c>
    </row>
    <row r="1129" spans="1:10" ht="25.5" x14ac:dyDescent="0.2">
      <c r="A1129" s="208" t="s">
        <v>377</v>
      </c>
      <c r="B1129" s="99"/>
      <c r="C1129" s="138" t="s">
        <v>142</v>
      </c>
      <c r="D1129" s="79" t="s">
        <v>370</v>
      </c>
      <c r="E1129" s="71" t="s">
        <v>167</v>
      </c>
      <c r="F1129" s="151"/>
      <c r="G1129" s="151"/>
      <c r="H1129" s="142">
        <f>H1130</f>
        <v>5425.0999999999995</v>
      </c>
      <c r="I1129" s="142">
        <f t="shared" si="468"/>
        <v>3852.8</v>
      </c>
      <c r="J1129" s="143">
        <f t="shared" si="459"/>
        <v>71.018045750308758</v>
      </c>
    </row>
    <row r="1130" spans="1:10" x14ac:dyDescent="0.2">
      <c r="A1130" s="171" t="s">
        <v>383</v>
      </c>
      <c r="B1130" s="116"/>
      <c r="C1130" s="138" t="s">
        <v>142</v>
      </c>
      <c r="D1130" s="79" t="s">
        <v>370</v>
      </c>
      <c r="E1130" s="135" t="s">
        <v>384</v>
      </c>
      <c r="F1130" s="153"/>
      <c r="G1130" s="153"/>
      <c r="H1130" s="148">
        <f>H1131+H1133+H1135</f>
        <v>5425.0999999999995</v>
      </c>
      <c r="I1130" s="148">
        <f t="shared" ref="I1130" si="469">I1131+I1133+I1135</f>
        <v>3852.8</v>
      </c>
      <c r="J1130" s="143">
        <f t="shared" si="459"/>
        <v>71.018045750308758</v>
      </c>
    </row>
    <row r="1131" spans="1:10" ht="38.25" x14ac:dyDescent="0.2">
      <c r="A1131" s="149" t="s">
        <v>63</v>
      </c>
      <c r="B1131" s="99"/>
      <c r="C1131" s="150" t="s">
        <v>142</v>
      </c>
      <c r="D1131" s="95" t="s">
        <v>370</v>
      </c>
      <c r="E1131" s="147" t="s">
        <v>384</v>
      </c>
      <c r="F1131" s="151" t="s">
        <v>64</v>
      </c>
      <c r="G1131" s="151"/>
      <c r="H1131" s="148">
        <f>H1132</f>
        <v>4569.2</v>
      </c>
      <c r="I1131" s="148">
        <f t="shared" ref="I1131" si="470">I1132</f>
        <v>3383</v>
      </c>
      <c r="J1131" s="143">
        <f t="shared" si="459"/>
        <v>74.039219119320677</v>
      </c>
    </row>
    <row r="1132" spans="1:10" x14ac:dyDescent="0.2">
      <c r="A1132" s="149" t="s">
        <v>65</v>
      </c>
      <c r="B1132" s="99"/>
      <c r="C1132" s="150" t="s">
        <v>142</v>
      </c>
      <c r="D1132" s="95" t="s">
        <v>370</v>
      </c>
      <c r="E1132" s="147" t="s">
        <v>384</v>
      </c>
      <c r="F1132" s="151" t="s">
        <v>66</v>
      </c>
      <c r="G1132" s="151">
        <v>900100</v>
      </c>
      <c r="H1132" s="148">
        <v>4569.2</v>
      </c>
      <c r="I1132" s="148">
        <v>3383</v>
      </c>
      <c r="J1132" s="143">
        <f t="shared" si="459"/>
        <v>74.039219119320677</v>
      </c>
    </row>
    <row r="1133" spans="1:10" x14ac:dyDescent="0.2">
      <c r="A1133" s="149" t="s">
        <v>68</v>
      </c>
      <c r="B1133" s="99"/>
      <c r="C1133" s="150" t="s">
        <v>142</v>
      </c>
      <c r="D1133" s="95" t="s">
        <v>370</v>
      </c>
      <c r="E1133" s="147" t="s">
        <v>384</v>
      </c>
      <c r="F1133" s="151" t="s">
        <v>69</v>
      </c>
      <c r="G1133" s="151"/>
      <c r="H1133" s="148">
        <f>H1134</f>
        <v>854.9</v>
      </c>
      <c r="I1133" s="148">
        <f t="shared" ref="I1133" si="471">I1134</f>
        <v>469.8</v>
      </c>
      <c r="J1133" s="143">
        <f t="shared" si="459"/>
        <v>54.953795765586619</v>
      </c>
    </row>
    <row r="1134" spans="1:10" ht="25.5" x14ac:dyDescent="0.2">
      <c r="A1134" s="149" t="s">
        <v>70</v>
      </c>
      <c r="B1134" s="99"/>
      <c r="C1134" s="150" t="s">
        <v>142</v>
      </c>
      <c r="D1134" s="95" t="s">
        <v>370</v>
      </c>
      <c r="E1134" s="147" t="s">
        <v>384</v>
      </c>
      <c r="F1134" s="151" t="s">
        <v>71</v>
      </c>
      <c r="G1134" s="151">
        <v>900100</v>
      </c>
      <c r="H1134" s="148">
        <v>854.9</v>
      </c>
      <c r="I1134" s="148">
        <v>469.8</v>
      </c>
      <c r="J1134" s="143">
        <f t="shared" si="459"/>
        <v>54.953795765586619</v>
      </c>
    </row>
    <row r="1135" spans="1:10" x14ac:dyDescent="0.2">
      <c r="A1135" s="149" t="s">
        <v>72</v>
      </c>
      <c r="B1135" s="99"/>
      <c r="C1135" s="150" t="s">
        <v>142</v>
      </c>
      <c r="D1135" s="95" t="s">
        <v>370</v>
      </c>
      <c r="E1135" s="147" t="s">
        <v>384</v>
      </c>
      <c r="F1135" s="151">
        <v>800</v>
      </c>
      <c r="G1135" s="151"/>
      <c r="H1135" s="148">
        <f>H1136</f>
        <v>1</v>
      </c>
      <c r="I1135" s="148">
        <f>I1136</f>
        <v>0</v>
      </c>
      <c r="J1135" s="143">
        <f t="shared" si="459"/>
        <v>0</v>
      </c>
    </row>
    <row r="1136" spans="1:10" x14ac:dyDescent="0.2">
      <c r="A1136" s="149" t="s">
        <v>74</v>
      </c>
      <c r="B1136" s="99"/>
      <c r="C1136" s="150" t="s">
        <v>142</v>
      </c>
      <c r="D1136" s="95" t="s">
        <v>370</v>
      </c>
      <c r="E1136" s="147" t="s">
        <v>384</v>
      </c>
      <c r="F1136" s="151">
        <v>850</v>
      </c>
      <c r="G1136" s="151">
        <v>900100</v>
      </c>
      <c r="H1136" s="148">
        <v>1</v>
      </c>
      <c r="I1136" s="148">
        <v>0</v>
      </c>
      <c r="J1136" s="143">
        <f t="shared" si="459"/>
        <v>0</v>
      </c>
    </row>
    <row r="1137" spans="1:10" ht="13.5" thickBot="1" x14ac:dyDescent="0.25">
      <c r="A1137" s="209" t="s">
        <v>385</v>
      </c>
      <c r="B1137" s="210"/>
      <c r="C1137" s="211"/>
      <c r="D1137" s="211"/>
      <c r="E1137" s="211"/>
      <c r="F1137" s="211"/>
      <c r="G1137" s="211"/>
      <c r="H1137" s="212">
        <f>H8+H718+H802+H1073+H1111+H1126</f>
        <v>4299408.8900000006</v>
      </c>
      <c r="I1137" s="212">
        <f>I8+I718+I802+I1073+I1111+I1126</f>
        <v>2511504.4999999995</v>
      </c>
      <c r="J1137" s="143">
        <f t="shared" si="459"/>
        <v>58.415111571302511</v>
      </c>
    </row>
    <row r="1138" spans="1:10" x14ac:dyDescent="0.2">
      <c r="I1138" s="219"/>
    </row>
  </sheetData>
  <autoFilter ref="C7:J1137" xr:uid="{00000000-0009-0000-0000-000001000000}"/>
  <mergeCells count="8">
    <mergeCell ref="H2:J2"/>
    <mergeCell ref="A3:J3"/>
    <mergeCell ref="J5:J6"/>
    <mergeCell ref="A5:A6"/>
    <mergeCell ref="C5:F5"/>
    <mergeCell ref="G5:G6"/>
    <mergeCell ref="H5:H6"/>
    <mergeCell ref="I5:I6"/>
  </mergeCells>
  <phoneticPr fontId="21" type="noConversion"/>
  <pageMargins left="0.9055118110236221" right="0.70866141732283472" top="0.35433070866141736" bottom="0.35433070866141736" header="0.31496062992125984" footer="0.31496062992125984"/>
  <pageSetup paperSize="9" scale="52" fitToHeight="20" orientation="portrait" r:id="rId1"/>
  <rowBreaks count="1" manualBreakCount="1">
    <brk id="57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41</vt:i4>
      </vt:variant>
    </vt:vector>
  </HeadingPairs>
  <TitlesOfParts>
    <vt:vector size="43" baseType="lpstr">
      <vt:lpstr>Лист1</vt:lpstr>
      <vt:lpstr>2023-2025</vt:lpstr>
      <vt:lpstr>clsAnalityc1</vt:lpstr>
      <vt:lpstr>clsAnalityc2</vt:lpstr>
      <vt:lpstr>clsAnalityc3</vt:lpstr>
      <vt:lpstr>ColTotalAnalityc1</vt:lpstr>
      <vt:lpstr>ColTotalAnalityc2</vt:lpstr>
      <vt:lpstr>ColTotalAnalityc3</vt:lpstr>
      <vt:lpstr>ColTotalCSR1</vt:lpstr>
      <vt:lpstr>ColTotalCSR2</vt:lpstr>
      <vt:lpstr>ColTotalCSR3</vt:lpstr>
      <vt:lpstr>ColTotalCSR4</vt:lpstr>
      <vt:lpstr>ColTotalFKR1</vt:lpstr>
      <vt:lpstr>ColTotalFKR2</vt:lpstr>
      <vt:lpstr>ColTotalGRBS</vt:lpstr>
      <vt:lpstr>ColTotalSubEKR</vt:lpstr>
      <vt:lpstr>CSR</vt:lpstr>
      <vt:lpstr>FKR</vt:lpstr>
      <vt:lpstr>Footer</vt:lpstr>
      <vt:lpstr>GRBS</vt:lpstr>
      <vt:lpstr>Header</vt:lpstr>
      <vt:lpstr>Row</vt:lpstr>
      <vt:lpstr>SubEKR</vt:lpstr>
      <vt:lpstr>Total</vt:lpstr>
      <vt:lpstr>TotalAnalityc1</vt:lpstr>
      <vt:lpstr>TotalAnalityc2</vt:lpstr>
      <vt:lpstr>TotalAnalityc3</vt:lpstr>
      <vt:lpstr>TotalCSRXX00000000</vt:lpstr>
      <vt:lpstr>TotalCSRXXX0000000</vt:lpstr>
      <vt:lpstr>TotalCSRXXXXX00000</vt:lpstr>
      <vt:lpstr>TotalCSRXXXXXXXXXX</vt:lpstr>
      <vt:lpstr>TotalFKRXX00</vt:lpstr>
      <vt:lpstr>TotalFKRXXXX</vt:lpstr>
      <vt:lpstr>TotalGRBS</vt:lpstr>
      <vt:lpstr>TotalSubEKR</vt:lpstr>
      <vt:lpstr>TotalVR</vt:lpstr>
      <vt:lpstr>TotalVR1</vt:lpstr>
      <vt:lpstr>TotalVR2</vt:lpstr>
      <vt:lpstr>VR</vt:lpstr>
      <vt:lpstr>Year1</vt:lpstr>
      <vt:lpstr>Year2</vt:lpstr>
      <vt:lpstr>Year3</vt:lpstr>
      <vt:lpstr>'2023-2025'!Область_печати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Греков Сергей Викторович</dc:creator>
  <cp:lastModifiedBy>User</cp:lastModifiedBy>
  <cp:revision>0</cp:revision>
  <cp:lastPrinted>2023-08-25T13:28:01Z</cp:lastPrinted>
  <dcterms:created xsi:type="dcterms:W3CDTF">2017-02-20T14:15:25Z</dcterms:created>
  <dcterms:modified xsi:type="dcterms:W3CDTF">2023-10-10T13:01:16Z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