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3\уточнение 5\от 25.08.2023 № 79-н\"/>
    </mc:Choice>
  </mc:AlternateContent>
  <xr:revisionPtr revIDLastSave="0" documentId="13_ncr:1_{81C40F42-9DA4-4131-A2D1-D19073D0ECF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2023-2025" sheetId="2" r:id="rId1"/>
    <sheet name="Лист1" sheetId="1" state="hidden" r:id="rId2"/>
  </sheets>
  <definedNames>
    <definedName name="_xlnm._FilterDatabase" localSheetId="0" hidden="1">'2023-2025'!$B$1:$J$1098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0">'2023-2025'!$A$1:$I$1098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821" i="2" l="1"/>
  <c r="F820" i="2" s="1"/>
  <c r="F615" i="2"/>
  <c r="F614" i="2" s="1"/>
  <c r="G801" i="2" l="1"/>
  <c r="G800" i="2" s="1"/>
  <c r="H801" i="2"/>
  <c r="H800" i="2" s="1"/>
  <c r="I801" i="2"/>
  <c r="I800" i="2" s="1"/>
  <c r="I671" i="2" s="1"/>
  <c r="F801" i="2"/>
  <c r="F800" i="2" s="1"/>
  <c r="H1071" i="2" l="1"/>
  <c r="H1070" i="2" s="1"/>
  <c r="H1069" i="2" s="1"/>
  <c r="G1071" i="2"/>
  <c r="G1070" i="2" s="1"/>
  <c r="G1069" i="2" s="1"/>
  <c r="F1071" i="2"/>
  <c r="F1070" i="2" s="1"/>
  <c r="F1069" i="2" s="1"/>
  <c r="H1040" i="2"/>
  <c r="H1039" i="2" s="1"/>
  <c r="G1040" i="2"/>
  <c r="G1039" i="2" s="1"/>
  <c r="F1040" i="2"/>
  <c r="F1039" i="2" s="1"/>
  <c r="G626" i="2" l="1"/>
  <c r="H626" i="2"/>
  <c r="G836" i="2"/>
  <c r="G835" i="2" s="1"/>
  <c r="G834" i="2" s="1"/>
  <c r="H836" i="2"/>
  <c r="H835" i="2" s="1"/>
  <c r="H834" i="2" s="1"/>
  <c r="I836" i="2"/>
  <c r="I835" i="2" s="1"/>
  <c r="I834" i="2" s="1"/>
  <c r="H469" i="2"/>
  <c r="H468" i="2" s="1"/>
  <c r="H467" i="2" s="1"/>
  <c r="G469" i="2"/>
  <c r="G468" i="2" s="1"/>
  <c r="G467" i="2" s="1"/>
  <c r="F469" i="2"/>
  <c r="F468" i="2" s="1"/>
  <c r="F467" i="2" s="1"/>
  <c r="H527" i="2" l="1"/>
  <c r="G527" i="2"/>
  <c r="F527" i="2"/>
  <c r="F1088" i="2" l="1"/>
  <c r="F1087" i="2" s="1"/>
  <c r="F1085" i="2"/>
  <c r="F1084" i="2" s="1"/>
  <c r="F1082" i="2"/>
  <c r="F1081" i="2" s="1"/>
  <c r="G485" i="2" l="1"/>
  <c r="G484" i="2" s="1"/>
  <c r="H485" i="2"/>
  <c r="H484" i="2" s="1"/>
  <c r="F485" i="2"/>
  <c r="F484" i="2" s="1"/>
  <c r="H437" i="2"/>
  <c r="H436" i="2" s="1"/>
  <c r="H435" i="2" s="1"/>
  <c r="G437" i="2"/>
  <c r="G436" i="2" s="1"/>
  <c r="G435" i="2" s="1"/>
  <c r="F437" i="2"/>
  <c r="F436" i="2" s="1"/>
  <c r="F435" i="2" s="1"/>
  <c r="F935" i="2" l="1"/>
  <c r="F934" i="2" s="1"/>
  <c r="G935" i="2"/>
  <c r="G934" i="2" s="1"/>
  <c r="H935" i="2"/>
  <c r="H934" i="2" s="1"/>
  <c r="H963" i="2"/>
  <c r="H962" i="2" s="1"/>
  <c r="H961" i="2" s="1"/>
  <c r="G963" i="2"/>
  <c r="G962" i="2" s="1"/>
  <c r="G961" i="2" s="1"/>
  <c r="F963" i="2"/>
  <c r="F962" i="2" s="1"/>
  <c r="F961" i="2" s="1"/>
  <c r="H927" i="2" l="1"/>
  <c r="H926" i="2" s="1"/>
  <c r="G927" i="2"/>
  <c r="G926" i="2" s="1"/>
  <c r="F927" i="2"/>
  <c r="F926" i="2" s="1"/>
  <c r="H774" i="2" l="1"/>
  <c r="H773" i="2" s="1"/>
  <c r="G774" i="2"/>
  <c r="G773" i="2" s="1"/>
  <c r="F774" i="2"/>
  <c r="F773" i="2" s="1"/>
  <c r="G916" i="2" l="1"/>
  <c r="G915" i="2" s="1"/>
  <c r="H916" i="2"/>
  <c r="H915" i="2" s="1"/>
  <c r="F916" i="2"/>
  <c r="F915" i="2" s="1"/>
  <c r="G1082" i="2" l="1"/>
  <c r="G1081" i="2" s="1"/>
  <c r="H1082" i="2"/>
  <c r="H1081" i="2" s="1"/>
  <c r="H1026" i="2"/>
  <c r="G1026" i="2"/>
  <c r="F1026" i="2"/>
  <c r="H1024" i="2"/>
  <c r="G1024" i="2"/>
  <c r="F1024" i="2"/>
  <c r="H1023" i="2" l="1"/>
  <c r="G1023" i="2"/>
  <c r="F1023" i="2"/>
  <c r="I333" i="2" l="1"/>
  <c r="H354" i="2"/>
  <c r="H353" i="2" s="1"/>
  <c r="G354" i="2"/>
  <c r="G353" i="2" s="1"/>
  <c r="F354" i="2"/>
  <c r="F353" i="2" s="1"/>
  <c r="G357" i="2"/>
  <c r="H357" i="2"/>
  <c r="I357" i="2"/>
  <c r="F357" i="2"/>
  <c r="F689" i="2" l="1"/>
  <c r="F626" i="2"/>
  <c r="H619" i="2" l="1"/>
  <c r="H618" i="2" s="1"/>
  <c r="G619" i="2"/>
  <c r="G618" i="2" s="1"/>
  <c r="F619" i="2"/>
  <c r="F618" i="2" s="1"/>
  <c r="G615" i="2"/>
  <c r="G614" i="2" s="1"/>
  <c r="H339" i="2" l="1"/>
  <c r="H338" i="2" s="1"/>
  <c r="G339" i="2"/>
  <c r="G338" i="2" s="1"/>
  <c r="F339" i="2"/>
  <c r="F338" i="2" s="1"/>
  <c r="H302" i="2" l="1"/>
  <c r="H301" i="2" s="1"/>
  <c r="G302" i="2"/>
  <c r="G301" i="2" s="1"/>
  <c r="F302" i="2"/>
  <c r="F301" i="2" s="1"/>
  <c r="H729" i="2" l="1"/>
  <c r="G729" i="2"/>
  <c r="F729" i="2"/>
  <c r="I207" i="2" l="1"/>
  <c r="H214" i="2"/>
  <c r="H213" i="2" s="1"/>
  <c r="G214" i="2"/>
  <c r="G213" i="2" s="1"/>
  <c r="F214" i="2"/>
  <c r="F213" i="2" s="1"/>
  <c r="F603" i="2" l="1"/>
  <c r="F602" i="2" s="1"/>
  <c r="H378" i="2" l="1"/>
  <c r="H377" i="2" s="1"/>
  <c r="G378" i="2"/>
  <c r="G377" i="2" s="1"/>
  <c r="F378" i="2"/>
  <c r="F377" i="2" s="1"/>
  <c r="H753" i="2" l="1"/>
  <c r="G753" i="2"/>
  <c r="F753" i="2"/>
  <c r="F733" i="2"/>
  <c r="F732" i="2" s="1"/>
  <c r="F798" i="2" l="1"/>
  <c r="G558" i="2"/>
  <c r="F558" i="2"/>
  <c r="F841" i="2" l="1"/>
  <c r="F997" i="2"/>
  <c r="H845" i="2"/>
  <c r="G845" i="2"/>
  <c r="H663" i="2" l="1"/>
  <c r="H662" i="2" s="1"/>
  <c r="H661" i="2" s="1"/>
  <c r="H660" i="2" s="1"/>
  <c r="G663" i="2"/>
  <c r="G662" i="2" s="1"/>
  <c r="G661" i="2" s="1"/>
  <c r="G660" i="2" s="1"/>
  <c r="F663" i="2"/>
  <c r="F662" i="2" s="1"/>
  <c r="F661" i="2" s="1"/>
  <c r="F660" i="2" s="1"/>
  <c r="H571" i="2" l="1"/>
  <c r="H570" i="2" s="1"/>
  <c r="G571" i="2"/>
  <c r="G570" i="2" s="1"/>
  <c r="F571" i="2"/>
  <c r="F570" i="2" s="1"/>
  <c r="G567" i="2"/>
  <c r="H567" i="2"/>
  <c r="F567" i="2"/>
  <c r="H180" i="2" l="1"/>
  <c r="H179" i="2" s="1"/>
  <c r="G180" i="2"/>
  <c r="G179" i="2" s="1"/>
  <c r="F180" i="2"/>
  <c r="F179" i="2" s="1"/>
  <c r="F992" i="2" l="1"/>
  <c r="F990" i="2"/>
  <c r="H989" i="2"/>
  <c r="H988" i="2" s="1"/>
  <c r="H987" i="2" s="1"/>
  <c r="G989" i="2"/>
  <c r="G988" i="2" s="1"/>
  <c r="G987" i="2" s="1"/>
  <c r="F989" i="2" l="1"/>
  <c r="F988" i="2" s="1"/>
  <c r="F987" i="2" s="1"/>
  <c r="G60" i="2"/>
  <c r="H60" i="2"/>
  <c r="F60" i="2"/>
  <c r="F898" i="2"/>
  <c r="F896" i="2"/>
  <c r="F836" i="2"/>
  <c r="F835" i="2" s="1"/>
  <c r="F834" i="2" s="1"/>
  <c r="H640" i="2"/>
  <c r="H639" i="2" s="1"/>
  <c r="H638" i="2" s="1"/>
  <c r="G640" i="2"/>
  <c r="G639" i="2" s="1"/>
  <c r="G638" i="2" s="1"/>
  <c r="F640" i="2"/>
  <c r="F639" i="2" s="1"/>
  <c r="H1088" i="2" l="1"/>
  <c r="H1087" i="2" s="1"/>
  <c r="G1088" i="2"/>
  <c r="G1087" i="2" s="1"/>
  <c r="H87" i="2"/>
  <c r="H86" i="2" s="1"/>
  <c r="G87" i="2"/>
  <c r="G86" i="2" s="1"/>
  <c r="F87" i="2"/>
  <c r="F86" i="2" s="1"/>
  <c r="H84" i="2"/>
  <c r="G84" i="2"/>
  <c r="F84" i="2"/>
  <c r="H82" i="2"/>
  <c r="G82" i="2"/>
  <c r="F82" i="2"/>
  <c r="F81" i="2" l="1"/>
  <c r="F80" i="2" s="1"/>
  <c r="F79" i="2" s="1"/>
  <c r="F78" i="2" s="1"/>
  <c r="G81" i="2"/>
  <c r="G80" i="2" s="1"/>
  <c r="G79" i="2" s="1"/>
  <c r="G78" i="2" s="1"/>
  <c r="H81" i="2"/>
  <c r="H80" i="2" s="1"/>
  <c r="H79" i="2" s="1"/>
  <c r="H78" i="2" s="1"/>
  <c r="F113" i="2" l="1"/>
  <c r="H611" i="2" l="1"/>
  <c r="G611" i="2"/>
  <c r="F611" i="2"/>
  <c r="F817" i="2" l="1"/>
  <c r="F845" i="2"/>
  <c r="H841" i="2"/>
  <c r="G841" i="2"/>
  <c r="G840" i="2" s="1"/>
  <c r="G839" i="2" s="1"/>
  <c r="H840" i="2" l="1"/>
  <c r="H839" i="2" s="1"/>
  <c r="F840" i="2"/>
  <c r="F839" i="2" s="1"/>
  <c r="H493" i="2" l="1"/>
  <c r="H492" i="2" s="1"/>
  <c r="H491" i="2" s="1"/>
  <c r="G493" i="2"/>
  <c r="G492" i="2" s="1"/>
  <c r="G491" i="2" s="1"/>
  <c r="F493" i="2"/>
  <c r="F492" i="2" s="1"/>
  <c r="F491" i="2" s="1"/>
  <c r="H821" i="2" l="1"/>
  <c r="H820" i="2" s="1"/>
  <c r="G821" i="2"/>
  <c r="G820" i="2" s="1"/>
  <c r="G949" i="2"/>
  <c r="G948" i="2" s="1"/>
  <c r="H949" i="2"/>
  <c r="H948" i="2" s="1"/>
  <c r="F949" i="2"/>
  <c r="G953" i="2"/>
  <c r="G952" i="2" s="1"/>
  <c r="H953" i="2"/>
  <c r="H952" i="2" s="1"/>
  <c r="F953" i="2"/>
  <c r="H211" i="2" l="1"/>
  <c r="G211" i="2"/>
  <c r="F211" i="2"/>
  <c r="H209" i="2"/>
  <c r="G209" i="2"/>
  <c r="F209" i="2"/>
  <c r="H576" i="2"/>
  <c r="H575" i="2" s="1"/>
  <c r="H574" i="2" s="1"/>
  <c r="G576" i="2"/>
  <c r="G575" i="2" s="1"/>
  <c r="G574" i="2" s="1"/>
  <c r="F576" i="2"/>
  <c r="F575" i="2" s="1"/>
  <c r="F574" i="2" s="1"/>
  <c r="F123" i="2"/>
  <c r="H1056" i="2"/>
  <c r="H1055" i="2" s="1"/>
  <c r="G1056" i="2"/>
  <c r="G1055" i="2" s="1"/>
  <c r="F1056" i="2"/>
  <c r="F1055" i="2" s="1"/>
  <c r="F1054" i="2" s="1"/>
  <c r="H194" i="2"/>
  <c r="H193" i="2" s="1"/>
  <c r="H192" i="2" s="1"/>
  <c r="H191" i="2" s="1"/>
  <c r="G194" i="2"/>
  <c r="G193" i="2" s="1"/>
  <c r="G192" i="2" s="1"/>
  <c r="G191" i="2" s="1"/>
  <c r="F194" i="2"/>
  <c r="F193" i="2" s="1"/>
  <c r="F192" i="2" s="1"/>
  <c r="F191" i="2" s="1"/>
  <c r="H208" i="2" l="1"/>
  <c r="H207" i="2" s="1"/>
  <c r="F208" i="2"/>
  <c r="F207" i="2" s="1"/>
  <c r="G208" i="2"/>
  <c r="G207" i="2" s="1"/>
  <c r="H883" i="2" l="1"/>
  <c r="G883" i="2"/>
  <c r="F883" i="2"/>
  <c r="H766" i="2" l="1"/>
  <c r="H765" i="2" s="1"/>
  <c r="G766" i="2"/>
  <c r="G765" i="2" s="1"/>
  <c r="F766" i="2"/>
  <c r="F765" i="2" s="1"/>
  <c r="G650" i="2"/>
  <c r="G649" i="2" s="1"/>
  <c r="G648" i="2" s="1"/>
  <c r="H650" i="2"/>
  <c r="H649" i="2" s="1"/>
  <c r="H648" i="2" s="1"/>
  <c r="F650" i="2"/>
  <c r="F649" i="2" s="1"/>
  <c r="F648" i="2" s="1"/>
  <c r="H584" i="2" l="1"/>
  <c r="H583" i="2" s="1"/>
  <c r="H582" i="2" s="1"/>
  <c r="H581" i="2" s="1"/>
  <c r="H580" i="2" s="1"/>
  <c r="H579" i="2" s="1"/>
  <c r="G584" i="2"/>
  <c r="G583" i="2" s="1"/>
  <c r="G582" i="2" s="1"/>
  <c r="G581" i="2" s="1"/>
  <c r="G580" i="2" s="1"/>
  <c r="G579" i="2" s="1"/>
  <c r="F584" i="2"/>
  <c r="F583" i="2" s="1"/>
  <c r="F582" i="2" s="1"/>
  <c r="F581" i="2" s="1"/>
  <c r="F580" i="2" s="1"/>
  <c r="F579" i="2" s="1"/>
  <c r="H1002" i="2"/>
  <c r="H1001" i="2" s="1"/>
  <c r="H1000" i="2" s="1"/>
  <c r="H999" i="2" s="1"/>
  <c r="G1002" i="2"/>
  <c r="G1001" i="2" s="1"/>
  <c r="G1000" i="2" s="1"/>
  <c r="G999" i="2" s="1"/>
  <c r="F1002" i="2"/>
  <c r="F1001" i="2" s="1"/>
  <c r="F1000" i="2" s="1"/>
  <c r="F999" i="2" s="1"/>
  <c r="H592" i="2"/>
  <c r="H591" i="2" s="1"/>
  <c r="H590" i="2" s="1"/>
  <c r="H589" i="2" s="1"/>
  <c r="G592" i="2"/>
  <c r="G591" i="2" s="1"/>
  <c r="G590" i="2" s="1"/>
  <c r="G589" i="2" s="1"/>
  <c r="F592" i="2"/>
  <c r="F591" i="2" s="1"/>
  <c r="F590" i="2" s="1"/>
  <c r="F589" i="2" s="1"/>
  <c r="H762" i="2" l="1"/>
  <c r="H761" i="2" s="1"/>
  <c r="G762" i="2"/>
  <c r="G761" i="2" s="1"/>
  <c r="F762" i="2"/>
  <c r="F761" i="2" s="1"/>
  <c r="H539" i="2" l="1"/>
  <c r="H538" i="2" s="1"/>
  <c r="G539" i="2"/>
  <c r="G538" i="2" s="1"/>
  <c r="F539" i="2"/>
  <c r="F538" i="2" s="1"/>
  <c r="H476" i="2" l="1"/>
  <c r="H475" i="2" s="1"/>
  <c r="H474" i="2" s="1"/>
  <c r="H473" i="2" s="1"/>
  <c r="G476" i="2"/>
  <c r="G475" i="2" s="1"/>
  <c r="G474" i="2" s="1"/>
  <c r="G473" i="2" s="1"/>
  <c r="F476" i="2"/>
  <c r="F475" i="2" s="1"/>
  <c r="F474" i="2" s="1"/>
  <c r="F473" i="2" s="1"/>
  <c r="G72" i="2"/>
  <c r="H72" i="2"/>
  <c r="F72" i="2"/>
  <c r="H882" i="2" l="1"/>
  <c r="H881" i="2" s="1"/>
  <c r="G882" i="2"/>
  <c r="G881" i="2" s="1"/>
  <c r="F882" i="2"/>
  <c r="F881" i="2" s="1"/>
  <c r="H104" i="2" l="1"/>
  <c r="G104" i="2"/>
  <c r="F104" i="2"/>
  <c r="H96" i="2"/>
  <c r="G96" i="2"/>
  <c r="F96" i="2"/>
  <c r="H117" i="2"/>
  <c r="H116" i="2" s="1"/>
  <c r="H115" i="2" s="1"/>
  <c r="G117" i="2"/>
  <c r="G116" i="2" s="1"/>
  <c r="G115" i="2" s="1"/>
  <c r="F117" i="2"/>
  <c r="F116" i="2" s="1"/>
  <c r="F115" i="2" s="1"/>
  <c r="H54" i="2"/>
  <c r="G54" i="2"/>
  <c r="F54" i="2"/>
  <c r="H1096" i="2" l="1"/>
  <c r="H1095" i="2" s="1"/>
  <c r="H1094" i="2" s="1"/>
  <c r="H1093" i="2" s="1"/>
  <c r="H1092" i="2" s="1"/>
  <c r="H1091" i="2" s="1"/>
  <c r="H1090" i="2" s="1"/>
  <c r="H1085" i="2"/>
  <c r="H1084" i="2" s="1"/>
  <c r="H1079" i="2"/>
  <c r="H1078" i="2" s="1"/>
  <c r="H1067" i="2"/>
  <c r="H1066" i="2" s="1"/>
  <c r="H1065" i="2" s="1"/>
  <c r="H1064" i="2" s="1"/>
  <c r="H1062" i="2"/>
  <c r="H1061" i="2" s="1"/>
  <c r="H1060" i="2" s="1"/>
  <c r="H1051" i="2"/>
  <c r="H1050" i="2" s="1"/>
  <c r="H1049" i="2" s="1"/>
  <c r="H1045" i="2"/>
  <c r="H1044" i="2" s="1"/>
  <c r="H1043" i="2" s="1"/>
  <c r="H1042" i="2" s="1"/>
  <c r="H1037" i="2"/>
  <c r="H1036" i="2" s="1"/>
  <c r="H1034" i="2"/>
  <c r="H1033" i="2" s="1"/>
  <c r="H1022" i="2"/>
  <c r="H1021" i="2" s="1"/>
  <c r="H1017" i="2"/>
  <c r="H1016" i="2" s="1"/>
  <c r="H1015" i="2" s="1"/>
  <c r="H1010" i="2"/>
  <c r="H1009" i="2" s="1"/>
  <c r="H1008" i="2" s="1"/>
  <c r="H1007" i="2" s="1"/>
  <c r="H1006" i="2" s="1"/>
  <c r="H997" i="2"/>
  <c r="H996" i="2" s="1"/>
  <c r="H995" i="2" s="1"/>
  <c r="H984" i="2"/>
  <c r="H983" i="2" s="1"/>
  <c r="H982" i="2" s="1"/>
  <c r="H981" i="2" s="1"/>
  <c r="H980" i="2" s="1"/>
  <c r="H977" i="2"/>
  <c r="H976" i="2" s="1"/>
  <c r="H975" i="2" s="1"/>
  <c r="H974" i="2" s="1"/>
  <c r="H973" i="2" s="1"/>
  <c r="H972" i="2" s="1"/>
  <c r="H969" i="2"/>
  <c r="H968" i="2" s="1"/>
  <c r="H967" i="2" s="1"/>
  <c r="H966" i="2" s="1"/>
  <c r="H959" i="2"/>
  <c r="H958" i="2" s="1"/>
  <c r="H957" i="2" s="1"/>
  <c r="H945" i="2"/>
  <c r="H944" i="2" s="1"/>
  <c r="H943" i="2" s="1"/>
  <c r="H938" i="2"/>
  <c r="H937" i="2" s="1"/>
  <c r="H932" i="2"/>
  <c r="H931" i="2" s="1"/>
  <c r="H924" i="2"/>
  <c r="H923" i="2" s="1"/>
  <c r="H1032" i="2" l="1"/>
  <c r="H930" i="2"/>
  <c r="H929" i="2" s="1"/>
  <c r="H922" i="2"/>
  <c r="H921" i="2" s="1"/>
  <c r="H1077" i="2"/>
  <c r="H1076" i="2" s="1"/>
  <c r="H1075" i="2" s="1"/>
  <c r="H1048" i="2"/>
  <c r="H1047" i="2" s="1"/>
  <c r="H994" i="2"/>
  <c r="H1031" i="2"/>
  <c r="H1030" i="2" s="1"/>
  <c r="H947" i="2"/>
  <c r="H942" i="2" s="1"/>
  <c r="H1014" i="2"/>
  <c r="H1059" i="2"/>
  <c r="H1058" i="2" s="1"/>
  <c r="H920" i="2" l="1"/>
  <c r="H919" i="2" s="1"/>
  <c r="H918" i="2" s="1"/>
  <c r="H1074" i="2"/>
  <c r="H1073" i="2" s="1"/>
  <c r="H986" i="2"/>
  <c r="H979" i="2" s="1"/>
  <c r="H1029" i="2"/>
  <c r="H1028" i="2" s="1"/>
  <c r="H1013" i="2"/>
  <c r="H1005" i="2" s="1"/>
  <c r="H971" i="2" l="1"/>
  <c r="H645" i="2"/>
  <c r="H644" i="2" s="1"/>
  <c r="H643" i="2" s="1"/>
  <c r="G645" i="2"/>
  <c r="G644" i="2" s="1"/>
  <c r="G643" i="2" s="1"/>
  <c r="F645" i="2"/>
  <c r="F644" i="2" s="1"/>
  <c r="F643" i="2" s="1"/>
  <c r="F638" i="2" s="1"/>
  <c r="H722" i="2" l="1"/>
  <c r="G722" i="2"/>
  <c r="F722" i="2"/>
  <c r="H720" i="2"/>
  <c r="G720" i="2"/>
  <c r="F720" i="2"/>
  <c r="H717" i="2"/>
  <c r="G717" i="2"/>
  <c r="F717" i="2"/>
  <c r="H715" i="2"/>
  <c r="G715" i="2"/>
  <c r="F715" i="2"/>
  <c r="H713" i="2"/>
  <c r="G713" i="2"/>
  <c r="F713" i="2"/>
  <c r="G712" i="2" l="1"/>
  <c r="H719" i="2"/>
  <c r="H712" i="2"/>
  <c r="G719" i="2"/>
  <c r="F712" i="2"/>
  <c r="F719" i="2"/>
  <c r="H749" i="2"/>
  <c r="H748" i="2" s="1"/>
  <c r="G749" i="2"/>
  <c r="G748" i="2" s="1"/>
  <c r="F749" i="2"/>
  <c r="F748" i="2" s="1"/>
  <c r="G752" i="2"/>
  <c r="F752" i="2"/>
  <c r="H710" i="2"/>
  <c r="G710" i="2"/>
  <c r="F710" i="2"/>
  <c r="G556" i="2" l="1"/>
  <c r="H556" i="2"/>
  <c r="F556" i="2"/>
  <c r="H558" i="2"/>
  <c r="H262" i="2"/>
  <c r="G262" i="2"/>
  <c r="F262" i="2"/>
  <c r="H449" i="2" l="1"/>
  <c r="H448" i="2" s="1"/>
  <c r="H447" i="2" s="1"/>
  <c r="H446" i="2" s="1"/>
  <c r="H445" i="2" s="1"/>
  <c r="G449" i="2"/>
  <c r="G448" i="2" s="1"/>
  <c r="G447" i="2" s="1"/>
  <c r="G446" i="2" s="1"/>
  <c r="G445" i="2" s="1"/>
  <c r="F449" i="2"/>
  <c r="F448" i="2" s="1"/>
  <c r="F447" i="2" s="1"/>
  <c r="F446" i="2" s="1"/>
  <c r="F445" i="2" s="1"/>
  <c r="H889" i="2"/>
  <c r="H888" i="2" s="1"/>
  <c r="G889" i="2"/>
  <c r="G888" i="2" s="1"/>
  <c r="F889" i="2"/>
  <c r="F888" i="2" s="1"/>
  <c r="F887" i="2" s="1"/>
  <c r="F886" i="2" s="1"/>
  <c r="H886" i="2" l="1"/>
  <c r="H887" i="2"/>
  <c r="G886" i="2"/>
  <c r="G887" i="2"/>
  <c r="H880" i="2"/>
  <c r="F880" i="2"/>
  <c r="G880" i="2"/>
  <c r="H205" i="2"/>
  <c r="H204" i="2" s="1"/>
  <c r="H203" i="2" s="1"/>
  <c r="H202" i="2" s="1"/>
  <c r="G205" i="2"/>
  <c r="G204" i="2" s="1"/>
  <c r="G203" i="2" s="1"/>
  <c r="G202" i="2" s="1"/>
  <c r="F205" i="2"/>
  <c r="F204" i="2" s="1"/>
  <c r="F203" i="2" s="1"/>
  <c r="F202" i="2" s="1"/>
  <c r="G1085" i="2"/>
  <c r="G1084" i="2" s="1"/>
  <c r="G1079" i="2"/>
  <c r="G1078" i="2" s="1"/>
  <c r="F1079" i="2"/>
  <c r="F1078" i="2" s="1"/>
  <c r="F1077" i="2" l="1"/>
  <c r="G1077" i="2"/>
  <c r="H555" i="2"/>
  <c r="F555" i="2"/>
  <c r="H320" i="2"/>
  <c r="H319" i="2" s="1"/>
  <c r="H318" i="2" s="1"/>
  <c r="H317" i="2" s="1"/>
  <c r="G320" i="2"/>
  <c r="G319" i="2" s="1"/>
  <c r="G318" i="2" s="1"/>
  <c r="G317" i="2" s="1"/>
  <c r="F320" i="2"/>
  <c r="F319" i="2" s="1"/>
  <c r="F318" i="2" s="1"/>
  <c r="F317" i="2" s="1"/>
  <c r="H309" i="2"/>
  <c r="H308" i="2" s="1"/>
  <c r="G309" i="2"/>
  <c r="G308" i="2" s="1"/>
  <c r="F309" i="2"/>
  <c r="F308" i="2" s="1"/>
  <c r="G555" i="2" l="1"/>
  <c r="H455" i="2"/>
  <c r="H454" i="2" s="1"/>
  <c r="G455" i="2"/>
  <c r="G454" i="2" s="1"/>
  <c r="F455" i="2"/>
  <c r="F454" i="2" s="1"/>
  <c r="H146" i="2"/>
  <c r="H145" i="2" s="1"/>
  <c r="H144" i="2" s="1"/>
  <c r="G146" i="2"/>
  <c r="G145" i="2" s="1"/>
  <c r="G144" i="2" s="1"/>
  <c r="F146" i="2"/>
  <c r="F145" i="2" s="1"/>
  <c r="F144" i="2" s="1"/>
  <c r="G770" i="2" l="1"/>
  <c r="G769" i="2" s="1"/>
  <c r="F770" i="2"/>
  <c r="F769" i="2" s="1"/>
  <c r="G758" i="2"/>
  <c r="G757" i="2" s="1"/>
  <c r="F758" i="2"/>
  <c r="F757" i="2" s="1"/>
  <c r="F747" i="2" l="1"/>
  <c r="G747" i="2"/>
  <c r="I507" i="2"/>
  <c r="H695" i="2" l="1"/>
  <c r="H693" i="2"/>
  <c r="H140" i="2" l="1"/>
  <c r="G140" i="2"/>
  <c r="F140" i="2"/>
  <c r="G1096" i="2" l="1"/>
  <c r="G1095" i="2" s="1"/>
  <c r="G1094" i="2" s="1"/>
  <c r="G1093" i="2" s="1"/>
  <c r="F1096" i="2"/>
  <c r="F1095" i="2" s="1"/>
  <c r="F1094" i="2" s="1"/>
  <c r="F1093" i="2" s="1"/>
  <c r="H188" i="2" l="1"/>
  <c r="G188" i="2"/>
  <c r="F188" i="2"/>
  <c r="H186" i="2"/>
  <c r="G186" i="2"/>
  <c r="F186" i="2"/>
  <c r="F185" i="2" l="1"/>
  <c r="G185" i="2"/>
  <c r="H185" i="2"/>
  <c r="H177" i="2" l="1"/>
  <c r="G177" i="2"/>
  <c r="F177" i="2"/>
  <c r="H175" i="2"/>
  <c r="G175" i="2"/>
  <c r="F175" i="2"/>
  <c r="H173" i="2"/>
  <c r="G173" i="2"/>
  <c r="F173" i="2"/>
  <c r="F172" i="2" l="1"/>
  <c r="H172" i="2"/>
  <c r="G172" i="2"/>
  <c r="G167" i="2"/>
  <c r="H167" i="2"/>
  <c r="F167" i="2"/>
  <c r="H113" i="2"/>
  <c r="G113" i="2"/>
  <c r="H111" i="2"/>
  <c r="G111" i="2"/>
  <c r="F111" i="2"/>
  <c r="H76" i="2"/>
  <c r="H75" i="2" s="1"/>
  <c r="H74" i="2" s="1"/>
  <c r="G76" i="2"/>
  <c r="G75" i="2" s="1"/>
  <c r="G74" i="2" s="1"/>
  <c r="F76" i="2"/>
  <c r="F75" i="2" s="1"/>
  <c r="F74" i="2" s="1"/>
  <c r="H110" i="2" l="1"/>
  <c r="F110" i="2"/>
  <c r="G110" i="2"/>
  <c r="H160" i="2"/>
  <c r="G160" i="2"/>
  <c r="F160" i="2"/>
  <c r="H158" i="2"/>
  <c r="G158" i="2"/>
  <c r="F158" i="2"/>
  <c r="H156" i="2"/>
  <c r="G156" i="2"/>
  <c r="F156" i="2"/>
  <c r="H275" i="2"/>
  <c r="H274" i="2" s="1"/>
  <c r="G275" i="2"/>
  <c r="G274" i="2" s="1"/>
  <c r="F275" i="2"/>
  <c r="F274" i="2" s="1"/>
  <c r="H234" i="2"/>
  <c r="H233" i="2" s="1"/>
  <c r="H232" i="2" s="1"/>
  <c r="G234" i="2"/>
  <c r="G233" i="2" s="1"/>
  <c r="G232" i="2" s="1"/>
  <c r="F234" i="2"/>
  <c r="F233" i="2" s="1"/>
  <c r="F232" i="2" s="1"/>
  <c r="F155" i="2" l="1"/>
  <c r="G155" i="2"/>
  <c r="H155" i="2"/>
  <c r="H269" i="2"/>
  <c r="H268" i="2" s="1"/>
  <c r="G269" i="2"/>
  <c r="G268" i="2" s="1"/>
  <c r="F269" i="2"/>
  <c r="F268" i="2" s="1"/>
  <c r="H102" i="2" l="1"/>
  <c r="G102" i="2"/>
  <c r="F102" i="2"/>
  <c r="F101" i="2" l="1"/>
  <c r="F100" i="2" s="1"/>
  <c r="F99" i="2" s="1"/>
  <c r="F98" i="2" s="1"/>
  <c r="H101" i="2"/>
  <c r="H100" i="2" s="1"/>
  <c r="H99" i="2" s="1"/>
  <c r="H98" i="2" s="1"/>
  <c r="G101" i="2"/>
  <c r="G100" i="2" s="1"/>
  <c r="G99" i="2" s="1"/>
  <c r="G98" i="2" s="1"/>
  <c r="G542" i="2"/>
  <c r="G541" i="2" s="1"/>
  <c r="H542" i="2"/>
  <c r="H541" i="2" s="1"/>
  <c r="F542" i="2"/>
  <c r="F541" i="2" s="1"/>
  <c r="F374" i="2"/>
  <c r="F373" i="2" s="1"/>
  <c r="H561" i="2"/>
  <c r="H560" i="2" s="1"/>
  <c r="G561" i="2"/>
  <c r="G560" i="2" s="1"/>
  <c r="F561" i="2"/>
  <c r="F560" i="2" s="1"/>
  <c r="G369" i="2"/>
  <c r="H369" i="2"/>
  <c r="F369" i="2"/>
  <c r="G351" i="2"/>
  <c r="H351" i="2"/>
  <c r="F351" i="2"/>
  <c r="G533" i="2"/>
  <c r="H533" i="2"/>
  <c r="F533" i="2"/>
  <c r="H505" i="2"/>
  <c r="H504" i="2" s="1"/>
  <c r="H503" i="2" s="1"/>
  <c r="H502" i="2" s="1"/>
  <c r="G505" i="2"/>
  <c r="G504" i="2" s="1"/>
  <c r="G503" i="2" s="1"/>
  <c r="G502" i="2" s="1"/>
  <c r="F505" i="2"/>
  <c r="F504" i="2" s="1"/>
  <c r="F503" i="2" s="1"/>
  <c r="F502" i="2" s="1"/>
  <c r="H46" i="2" l="1"/>
  <c r="G46" i="2"/>
  <c r="H44" i="2"/>
  <c r="G44" i="2"/>
  <c r="H16" i="2"/>
  <c r="H15" i="2" s="1"/>
  <c r="H14" i="2" s="1"/>
  <c r="G16" i="2"/>
  <c r="G15" i="2" s="1"/>
  <c r="G14" i="2" s="1"/>
  <c r="F16" i="2"/>
  <c r="F15" i="2" s="1"/>
  <c r="F14" i="2" s="1"/>
  <c r="H525" i="2"/>
  <c r="G525" i="2"/>
  <c r="F525" i="2"/>
  <c r="H523" i="2"/>
  <c r="G523" i="2"/>
  <c r="F523" i="2"/>
  <c r="H287" i="2"/>
  <c r="H286" i="2" s="1"/>
  <c r="H285" i="2" s="1"/>
  <c r="G287" i="2"/>
  <c r="G286" i="2" s="1"/>
  <c r="G285" i="2" s="1"/>
  <c r="F287" i="2"/>
  <c r="F286" i="2" s="1"/>
  <c r="F285" i="2" s="1"/>
  <c r="H283" i="2"/>
  <c r="H282" i="2" s="1"/>
  <c r="H281" i="2" s="1"/>
  <c r="G283" i="2"/>
  <c r="G282" i="2" s="1"/>
  <c r="G281" i="2" s="1"/>
  <c r="F283" i="2"/>
  <c r="F282" i="2" s="1"/>
  <c r="H279" i="2"/>
  <c r="H278" i="2" s="1"/>
  <c r="H277" i="2" s="1"/>
  <c r="G279" i="2"/>
  <c r="G278" i="2" s="1"/>
  <c r="G277" i="2" s="1"/>
  <c r="F279" i="2"/>
  <c r="F278" i="2" s="1"/>
  <c r="F277" i="2" s="1"/>
  <c r="H272" i="2"/>
  <c r="H271" i="2" s="1"/>
  <c r="H267" i="2" s="1"/>
  <c r="G272" i="2"/>
  <c r="G271" i="2" s="1"/>
  <c r="G267" i="2" s="1"/>
  <c r="F272" i="2"/>
  <c r="F271" i="2" s="1"/>
  <c r="F267" i="2" s="1"/>
  <c r="H260" i="2"/>
  <c r="G260" i="2"/>
  <c r="F260" i="2"/>
  <c r="H255" i="2"/>
  <c r="H254" i="2" s="1"/>
  <c r="H253" i="2" s="1"/>
  <c r="H252" i="2" s="1"/>
  <c r="G255" i="2"/>
  <c r="G254" i="2" s="1"/>
  <c r="G253" i="2" s="1"/>
  <c r="G252" i="2" s="1"/>
  <c r="F255" i="2"/>
  <c r="F254" i="2" s="1"/>
  <c r="F253" i="2" s="1"/>
  <c r="F252" i="2" s="1"/>
  <c r="H250" i="2"/>
  <c r="H249" i="2" s="1"/>
  <c r="H248" i="2" s="1"/>
  <c r="H247" i="2" s="1"/>
  <c r="G250" i="2"/>
  <c r="G249" i="2" s="1"/>
  <c r="G248" i="2" s="1"/>
  <c r="G247" i="2" s="1"/>
  <c r="F250" i="2"/>
  <c r="F249" i="2" s="1"/>
  <c r="F248" i="2" s="1"/>
  <c r="F247" i="2" s="1"/>
  <c r="H245" i="2"/>
  <c r="H244" i="2" s="1"/>
  <c r="H243" i="2" s="1"/>
  <c r="G245" i="2"/>
  <c r="G244" i="2" s="1"/>
  <c r="G243" i="2" s="1"/>
  <c r="F245" i="2"/>
  <c r="F244" i="2" s="1"/>
  <c r="F243" i="2" s="1"/>
  <c r="H241" i="2"/>
  <c r="H240" i="2" s="1"/>
  <c r="G241" i="2"/>
  <c r="G240" i="2" s="1"/>
  <c r="F241" i="2"/>
  <c r="F240" i="2" s="1"/>
  <c r="H230" i="2"/>
  <c r="H229" i="2" s="1"/>
  <c r="H228" i="2" s="1"/>
  <c r="H227" i="2" s="1"/>
  <c r="G230" i="2"/>
  <c r="G229" i="2" s="1"/>
  <c r="G228" i="2" s="1"/>
  <c r="G227" i="2" s="1"/>
  <c r="F230" i="2"/>
  <c r="F229" i="2" s="1"/>
  <c r="F228" i="2" s="1"/>
  <c r="F227" i="2" s="1"/>
  <c r="G1022" i="2"/>
  <c r="G1021" i="2" s="1"/>
  <c r="F1022" i="2"/>
  <c r="F1021" i="2" s="1"/>
  <c r="G1017" i="2"/>
  <c r="G1016" i="2" s="1"/>
  <c r="G1015" i="2" s="1"/>
  <c r="F1017" i="2"/>
  <c r="F1016" i="2" s="1"/>
  <c r="F1015" i="2" s="1"/>
  <c r="H52" i="2"/>
  <c r="G52" i="2"/>
  <c r="F52" i="2"/>
  <c r="G522" i="2" l="1"/>
  <c r="G521" i="2" s="1"/>
  <c r="F522" i="2"/>
  <c r="F521" i="2" s="1"/>
  <c r="H522" i="2"/>
  <c r="H521" i="2" s="1"/>
  <c r="F259" i="2"/>
  <c r="F258" i="2" s="1"/>
  <c r="F257" i="2" s="1"/>
  <c r="G259" i="2"/>
  <c r="G258" i="2" s="1"/>
  <c r="G257" i="2" s="1"/>
  <c r="H259" i="2"/>
  <c r="H258" i="2" s="1"/>
  <c r="H257" i="2" s="1"/>
  <c r="F281" i="2"/>
  <c r="F266" i="2" s="1"/>
  <c r="F265" i="2" s="1"/>
  <c r="F264" i="2" s="1"/>
  <c r="F239" i="2"/>
  <c r="F238" i="2" s="1"/>
  <c r="G266" i="2"/>
  <c r="G265" i="2" s="1"/>
  <c r="G264" i="2" s="1"/>
  <c r="H266" i="2"/>
  <c r="H265" i="2" s="1"/>
  <c r="H264" i="2" s="1"/>
  <c r="H51" i="2"/>
  <c r="H50" i="2" s="1"/>
  <c r="G239" i="2"/>
  <c r="G238" i="2" s="1"/>
  <c r="H239" i="2"/>
  <c r="H238" i="2" s="1"/>
  <c r="F51" i="2"/>
  <c r="F50" i="2" s="1"/>
  <c r="G51" i="2"/>
  <c r="G50" i="2" s="1"/>
  <c r="F1014" i="2"/>
  <c r="F1013" i="2" s="1"/>
  <c r="G1014" i="2"/>
  <c r="G1013" i="2" s="1"/>
  <c r="F237" i="2" l="1"/>
  <c r="G237" i="2"/>
  <c r="H237" i="2"/>
  <c r="H306" i="2"/>
  <c r="H305" i="2" s="1"/>
  <c r="H300" i="2" s="1"/>
  <c r="G306" i="2"/>
  <c r="G305" i="2" s="1"/>
  <c r="G300" i="2" s="1"/>
  <c r="F306" i="2"/>
  <c r="F305" i="2" s="1"/>
  <c r="F300" i="2" s="1"/>
  <c r="I595" i="2"/>
  <c r="H603" i="2"/>
  <c r="H602" i="2" s="1"/>
  <c r="G603" i="2"/>
  <c r="G602" i="2" s="1"/>
  <c r="H600" i="2"/>
  <c r="H599" i="2" s="1"/>
  <c r="G600" i="2"/>
  <c r="G599" i="2" s="1"/>
  <c r="F600" i="2"/>
  <c r="F599" i="2" s="1"/>
  <c r="H597" i="2"/>
  <c r="H596" i="2" s="1"/>
  <c r="G597" i="2"/>
  <c r="G596" i="2" s="1"/>
  <c r="F597" i="2"/>
  <c r="F596" i="2" s="1"/>
  <c r="H595" i="2" l="1"/>
  <c r="H594" i="2" s="1"/>
  <c r="G595" i="2"/>
  <c r="G594" i="2" s="1"/>
  <c r="F595" i="2"/>
  <c r="H588" i="2" l="1"/>
  <c r="H587" i="2" s="1"/>
  <c r="H578" i="2" s="1"/>
  <c r="G588" i="2"/>
  <c r="G587" i="2" s="1"/>
  <c r="G578" i="2" s="1"/>
  <c r="F594" i="2"/>
  <c r="F588" i="2" s="1"/>
  <c r="H518" i="2"/>
  <c r="H517" i="2" s="1"/>
  <c r="G518" i="2"/>
  <c r="G517" i="2" s="1"/>
  <c r="F518" i="2"/>
  <c r="F517" i="2" s="1"/>
  <c r="H313" i="2"/>
  <c r="H312" i="2" s="1"/>
  <c r="H311" i="2" s="1"/>
  <c r="G313" i="2"/>
  <c r="G312" i="2" s="1"/>
  <c r="G311" i="2" s="1"/>
  <c r="F313" i="2"/>
  <c r="F312" i="2" s="1"/>
  <c r="F311" i="2" s="1"/>
  <c r="H426" i="2"/>
  <c r="H425" i="2" s="1"/>
  <c r="H424" i="2" s="1"/>
  <c r="H423" i="2" s="1"/>
  <c r="H422" i="2" s="1"/>
  <c r="G426" i="2"/>
  <c r="G425" i="2" s="1"/>
  <c r="G424" i="2" s="1"/>
  <c r="G423" i="2" s="1"/>
  <c r="G422" i="2" s="1"/>
  <c r="F426" i="2"/>
  <c r="F425" i="2" s="1"/>
  <c r="F424" i="2" s="1"/>
  <c r="F423" i="2" s="1"/>
  <c r="F422" i="2" s="1"/>
  <c r="H199" i="2"/>
  <c r="H198" i="2" s="1"/>
  <c r="H197" i="2" s="1"/>
  <c r="G199" i="2"/>
  <c r="G198" i="2" s="1"/>
  <c r="G197" i="2" s="1"/>
  <c r="F199" i="2"/>
  <c r="F198" i="2" s="1"/>
  <c r="F197" i="2" s="1"/>
  <c r="G1076" i="2" l="1"/>
  <c r="H299" i="2"/>
  <c r="G299" i="2"/>
  <c r="F299" i="2"/>
  <c r="F1076" i="2"/>
  <c r="H898" i="2" l="1"/>
  <c r="G898" i="2"/>
  <c r="H896" i="2"/>
  <c r="G896" i="2"/>
  <c r="H441" i="2"/>
  <c r="H440" i="2" s="1"/>
  <c r="H439" i="2" s="1"/>
  <c r="H434" i="2" s="1"/>
  <c r="G441" i="2"/>
  <c r="G440" i="2" s="1"/>
  <c r="G439" i="2" s="1"/>
  <c r="G434" i="2" s="1"/>
  <c r="F441" i="2"/>
  <c r="F440" i="2" s="1"/>
  <c r="F439" i="2" s="1"/>
  <c r="F434" i="2" s="1"/>
  <c r="H432" i="2"/>
  <c r="H431" i="2" s="1"/>
  <c r="H430" i="2" s="1"/>
  <c r="H429" i="2" s="1"/>
  <c r="G432" i="2"/>
  <c r="G431" i="2" s="1"/>
  <c r="G430" i="2" s="1"/>
  <c r="G429" i="2" s="1"/>
  <c r="F432" i="2"/>
  <c r="F431" i="2" s="1"/>
  <c r="F430" i="2" s="1"/>
  <c r="F429" i="2" s="1"/>
  <c r="H94" i="2"/>
  <c r="G94" i="2"/>
  <c r="F94" i="2"/>
  <c r="G997" i="2"/>
  <c r="G996" i="2" s="1"/>
  <c r="G995" i="2" s="1"/>
  <c r="F996" i="2"/>
  <c r="F995" i="2" s="1"/>
  <c r="H38" i="2"/>
  <c r="G38" i="2"/>
  <c r="F38" i="2"/>
  <c r="H36" i="2"/>
  <c r="G36" i="2"/>
  <c r="F36" i="2"/>
  <c r="G977" i="2"/>
  <c r="G976" i="2" s="1"/>
  <c r="G975" i="2" s="1"/>
  <c r="G974" i="2" s="1"/>
  <c r="G973" i="2" s="1"/>
  <c r="G972" i="2" s="1"/>
  <c r="F977" i="2"/>
  <c r="F976" i="2" s="1"/>
  <c r="F975" i="2" s="1"/>
  <c r="F974" i="2" s="1"/>
  <c r="F973" i="2" s="1"/>
  <c r="F972" i="2" s="1"/>
  <c r="G1051" i="2"/>
  <c r="G1050" i="2" s="1"/>
  <c r="G1049" i="2" s="1"/>
  <c r="F1051" i="2"/>
  <c r="F1050" i="2" s="1"/>
  <c r="F1049" i="2" s="1"/>
  <c r="H133" i="2"/>
  <c r="H132" i="2" s="1"/>
  <c r="G133" i="2"/>
  <c r="G132" i="2" s="1"/>
  <c r="H125" i="2"/>
  <c r="G125" i="2"/>
  <c r="F125" i="2"/>
  <c r="H123" i="2"/>
  <c r="G123" i="2"/>
  <c r="H121" i="2"/>
  <c r="G121" i="2"/>
  <c r="F121" i="2"/>
  <c r="H29" i="2"/>
  <c r="G29" i="2"/>
  <c r="F29" i="2"/>
  <c r="H27" i="2"/>
  <c r="G27" i="2"/>
  <c r="F27" i="2"/>
  <c r="H24" i="2"/>
  <c r="H23" i="2" s="1"/>
  <c r="G24" i="2"/>
  <c r="G23" i="2" s="1"/>
  <c r="F24" i="2"/>
  <c r="F23" i="2" s="1"/>
  <c r="H21" i="2"/>
  <c r="H20" i="2" s="1"/>
  <c r="G21" i="2"/>
  <c r="G20" i="2" s="1"/>
  <c r="F21" i="2"/>
  <c r="F20" i="2" s="1"/>
  <c r="F1048" i="2" l="1"/>
  <c r="F1047" i="2" s="1"/>
  <c r="G1048" i="2"/>
  <c r="G1047" i="2" s="1"/>
  <c r="G994" i="2"/>
  <c r="G986" i="2" s="1"/>
  <c r="F994" i="2"/>
  <c r="F986" i="2" s="1"/>
  <c r="F93" i="2"/>
  <c r="F92" i="2" s="1"/>
  <c r="F91" i="2" s="1"/>
  <c r="G428" i="2"/>
  <c r="H428" i="2"/>
  <c r="H93" i="2"/>
  <c r="H92" i="2" s="1"/>
  <c r="H91" i="2" s="1"/>
  <c r="H90" i="2" s="1"/>
  <c r="F428" i="2"/>
  <c r="G93" i="2"/>
  <c r="G92" i="2" s="1"/>
  <c r="G91" i="2" s="1"/>
  <c r="G90" i="2" s="1"/>
  <c r="F35" i="2"/>
  <c r="F34" i="2" s="1"/>
  <c r="F33" i="2" s="1"/>
  <c r="F32" i="2" s="1"/>
  <c r="H120" i="2"/>
  <c r="G35" i="2"/>
  <c r="G34" i="2" s="1"/>
  <c r="G33" i="2" s="1"/>
  <c r="G32" i="2" s="1"/>
  <c r="G120" i="2"/>
  <c r="H35" i="2"/>
  <c r="H34" i="2" s="1"/>
  <c r="H33" i="2" s="1"/>
  <c r="H32" i="2" s="1"/>
  <c r="G26" i="2"/>
  <c r="F120" i="2"/>
  <c r="F26" i="2"/>
  <c r="F19" i="2" s="1"/>
  <c r="H26" i="2"/>
  <c r="H736" i="2" l="1"/>
  <c r="H735" i="2" s="1"/>
  <c r="G736" i="2"/>
  <c r="G735" i="2" s="1"/>
  <c r="F736" i="2"/>
  <c r="F735" i="2" s="1"/>
  <c r="H911" i="2"/>
  <c r="G911" i="2"/>
  <c r="F911" i="2"/>
  <c r="H909" i="2"/>
  <c r="G909" i="2"/>
  <c r="F909" i="2"/>
  <c r="H907" i="2"/>
  <c r="G907" i="2"/>
  <c r="F907" i="2"/>
  <c r="G906" i="2" l="1"/>
  <c r="G905" i="2" s="1"/>
  <c r="G904" i="2" s="1"/>
  <c r="H906" i="2"/>
  <c r="H905" i="2" s="1"/>
  <c r="H904" i="2" s="1"/>
  <c r="F906" i="2"/>
  <c r="F905" i="2" l="1"/>
  <c r="F904" i="2" s="1"/>
  <c r="H770" i="2"/>
  <c r="H769" i="2" s="1"/>
  <c r="H758" i="2"/>
  <c r="H757" i="2" s="1"/>
  <c r="H752" i="2"/>
  <c r="G1010" i="2"/>
  <c r="G1009" i="2" s="1"/>
  <c r="G1008" i="2" s="1"/>
  <c r="G1007" i="2" s="1"/>
  <c r="G1006" i="2" s="1"/>
  <c r="F1010" i="2"/>
  <c r="F1009" i="2" s="1"/>
  <c r="F1008" i="2" s="1"/>
  <c r="F1007" i="2" s="1"/>
  <c r="F1006" i="2" s="1"/>
  <c r="H901" i="2"/>
  <c r="H900" i="2" s="1"/>
  <c r="G901" i="2"/>
  <c r="G900" i="2" s="1"/>
  <c r="F901" i="2"/>
  <c r="F900" i="2" s="1"/>
  <c r="H863" i="2"/>
  <c r="H862" i="2" s="1"/>
  <c r="H861" i="2" s="1"/>
  <c r="H860" i="2" s="1"/>
  <c r="H859" i="2" s="1"/>
  <c r="G863" i="2"/>
  <c r="G862" i="2" s="1"/>
  <c r="G861" i="2" s="1"/>
  <c r="G860" i="2" s="1"/>
  <c r="G859" i="2" s="1"/>
  <c r="F863" i="2"/>
  <c r="F862" i="2" s="1"/>
  <c r="F861" i="2" s="1"/>
  <c r="F860" i="2" s="1"/>
  <c r="F859" i="2" s="1"/>
  <c r="H857" i="2"/>
  <c r="H856" i="2" s="1"/>
  <c r="G857" i="2"/>
  <c r="G856" i="2" s="1"/>
  <c r="F857" i="2"/>
  <c r="F856" i="2" s="1"/>
  <c r="H747" i="2" l="1"/>
  <c r="G895" i="2"/>
  <c r="G894" i="2" s="1"/>
  <c r="G893" i="2" s="1"/>
  <c r="G879" i="2" s="1"/>
  <c r="H895" i="2"/>
  <c r="H894" i="2" s="1"/>
  <c r="H893" i="2" s="1"/>
  <c r="H879" i="2" s="1"/>
  <c r="F895" i="2"/>
  <c r="F894" i="2" s="1"/>
  <c r="F893" i="2" s="1"/>
  <c r="F879" i="2" s="1"/>
  <c r="G855" i="2"/>
  <c r="G854" i="2" s="1"/>
  <c r="G853" i="2" s="1"/>
  <c r="H855" i="2"/>
  <c r="H854" i="2" s="1"/>
  <c r="H853" i="2" s="1"/>
  <c r="F855" i="2"/>
  <c r="F854" i="2" s="1"/>
  <c r="F853" i="2" s="1"/>
  <c r="H798" i="2" l="1"/>
  <c r="H797" i="2" s="1"/>
  <c r="H796" i="2" s="1"/>
  <c r="H795" i="2" s="1"/>
  <c r="H794" i="2" s="1"/>
  <c r="G798" i="2"/>
  <c r="G797" i="2" s="1"/>
  <c r="G796" i="2" s="1"/>
  <c r="G795" i="2" s="1"/>
  <c r="G794" i="2" s="1"/>
  <c r="H792" i="2"/>
  <c r="G792" i="2"/>
  <c r="F792" i="2"/>
  <c r="H790" i="2"/>
  <c r="G790" i="2"/>
  <c r="F790" i="2"/>
  <c r="H831" i="2"/>
  <c r="H830" i="2" s="1"/>
  <c r="G831" i="2"/>
  <c r="G830" i="2" s="1"/>
  <c r="F831" i="2"/>
  <c r="F830" i="2" s="1"/>
  <c r="H827" i="2"/>
  <c r="H826" i="2" s="1"/>
  <c r="G827" i="2"/>
  <c r="G826" i="2" s="1"/>
  <c r="F827" i="2"/>
  <c r="F826" i="2" s="1"/>
  <c r="H817" i="2"/>
  <c r="H816" i="2" s="1"/>
  <c r="G817" i="2"/>
  <c r="G816" i="2" s="1"/>
  <c r="F816" i="2"/>
  <c r="H813" i="2"/>
  <c r="H812" i="2" s="1"/>
  <c r="H811" i="2" s="1"/>
  <c r="G813" i="2"/>
  <c r="G812" i="2" s="1"/>
  <c r="G811" i="2" s="1"/>
  <c r="F813" i="2"/>
  <c r="F812" i="2" s="1"/>
  <c r="F811" i="2" s="1"/>
  <c r="F808" i="2"/>
  <c r="F807" i="2" s="1"/>
  <c r="F806" i="2" s="1"/>
  <c r="F805" i="2" s="1"/>
  <c r="G808" i="2"/>
  <c r="G807" i="2" s="1"/>
  <c r="G806" i="2" s="1"/>
  <c r="G805" i="2" s="1"/>
  <c r="H808" i="2"/>
  <c r="H807" i="2" s="1"/>
  <c r="H806" i="2" s="1"/>
  <c r="H805" i="2" s="1"/>
  <c r="H783" i="2"/>
  <c r="H782" i="2" s="1"/>
  <c r="G783" i="2"/>
  <c r="G782" i="2" s="1"/>
  <c r="F783" i="2"/>
  <c r="F782" i="2" s="1"/>
  <c r="H778" i="2"/>
  <c r="H777" i="2" s="1"/>
  <c r="G778" i="2"/>
  <c r="G777" i="2" s="1"/>
  <c r="F778" i="2"/>
  <c r="F777" i="2" s="1"/>
  <c r="H745" i="2"/>
  <c r="H744" i="2" s="1"/>
  <c r="H743" i="2" s="1"/>
  <c r="G745" i="2"/>
  <c r="G744" i="2" s="1"/>
  <c r="G743" i="2" s="1"/>
  <c r="F745" i="2"/>
  <c r="F744" i="2" s="1"/>
  <c r="F743" i="2" s="1"/>
  <c r="H739" i="2"/>
  <c r="H738" i="2" s="1"/>
  <c r="G739" i="2"/>
  <c r="G738" i="2" s="1"/>
  <c r="F739" i="2"/>
  <c r="F738" i="2" s="1"/>
  <c r="H726" i="2"/>
  <c r="H725" i="2" s="1"/>
  <c r="G726" i="2"/>
  <c r="G725" i="2" s="1"/>
  <c r="F726" i="2"/>
  <c r="F725" i="2" s="1"/>
  <c r="F724" i="2" l="1"/>
  <c r="G724" i="2"/>
  <c r="H724" i="2"/>
  <c r="F797" i="2"/>
  <c r="F796" i="2" s="1"/>
  <c r="G789" i="2"/>
  <c r="G788" i="2" s="1"/>
  <c r="G787" i="2" s="1"/>
  <c r="G786" i="2" s="1"/>
  <c r="H789" i="2"/>
  <c r="H788" i="2" s="1"/>
  <c r="H787" i="2" s="1"/>
  <c r="H786" i="2" s="1"/>
  <c r="F789" i="2"/>
  <c r="F788" i="2" s="1"/>
  <c r="F787" i="2" s="1"/>
  <c r="F786" i="2" s="1"/>
  <c r="G815" i="2"/>
  <c r="H815" i="2"/>
  <c r="H810" i="2" s="1"/>
  <c r="F815" i="2"/>
  <c r="F810" i="2" s="1"/>
  <c r="G776" i="2"/>
  <c r="F776" i="2"/>
  <c r="H776" i="2"/>
  <c r="G810" i="2" l="1"/>
  <c r="G804" i="2" s="1"/>
  <c r="F804" i="2"/>
  <c r="H804" i="2"/>
  <c r="F795" i="2"/>
  <c r="F794" i="2" s="1"/>
  <c r="H708" i="2"/>
  <c r="G708" i="2"/>
  <c r="F708" i="2"/>
  <c r="H706" i="2"/>
  <c r="G706" i="2"/>
  <c r="F706" i="2"/>
  <c r="H705" i="2" l="1"/>
  <c r="F705" i="2"/>
  <c r="G705" i="2"/>
  <c r="H703" i="2"/>
  <c r="H702" i="2" s="1"/>
  <c r="G703" i="2"/>
  <c r="G702" i="2" s="1"/>
  <c r="F703" i="2"/>
  <c r="F702" i="2" s="1"/>
  <c r="H700" i="2"/>
  <c r="G700" i="2"/>
  <c r="F700" i="2"/>
  <c r="H698" i="2"/>
  <c r="G698" i="2"/>
  <c r="F698" i="2"/>
  <c r="G695" i="2"/>
  <c r="F695" i="2"/>
  <c r="G693" i="2"/>
  <c r="F693" i="2"/>
  <c r="H689" i="2"/>
  <c r="G689" i="2"/>
  <c r="H687" i="2"/>
  <c r="G687" i="2"/>
  <c r="F687" i="2"/>
  <c r="H684" i="2"/>
  <c r="G684" i="2"/>
  <c r="F684" i="2"/>
  <c r="H682" i="2"/>
  <c r="G682" i="2"/>
  <c r="F682" i="2"/>
  <c r="H680" i="2"/>
  <c r="G680" i="2"/>
  <c r="F680" i="2"/>
  <c r="H678" i="2"/>
  <c r="G678" i="2"/>
  <c r="F678" i="2"/>
  <c r="H676" i="2"/>
  <c r="G676" i="2"/>
  <c r="F676" i="2"/>
  <c r="H668" i="2"/>
  <c r="H667" i="2" s="1"/>
  <c r="H666" i="2" s="1"/>
  <c r="H665" i="2" s="1"/>
  <c r="H659" i="2" s="1"/>
  <c r="G668" i="2"/>
  <c r="G667" i="2" s="1"/>
  <c r="G666" i="2" s="1"/>
  <c r="G665" i="2" s="1"/>
  <c r="G659" i="2" s="1"/>
  <c r="F668" i="2"/>
  <c r="F667" i="2" s="1"/>
  <c r="F666" i="2" s="1"/>
  <c r="F665" i="2" s="1"/>
  <c r="F659" i="2" s="1"/>
  <c r="H657" i="2"/>
  <c r="H656" i="2" s="1"/>
  <c r="G657" i="2"/>
  <c r="G656" i="2" s="1"/>
  <c r="F657" i="2"/>
  <c r="F656" i="2" s="1"/>
  <c r="H633" i="2"/>
  <c r="G633" i="2"/>
  <c r="F633" i="2"/>
  <c r="F697" i="2" l="1"/>
  <c r="H686" i="2"/>
  <c r="F692" i="2"/>
  <c r="F686" i="2"/>
  <c r="G697" i="2"/>
  <c r="H655" i="2"/>
  <c r="G675" i="2"/>
  <c r="F675" i="2"/>
  <c r="G655" i="2"/>
  <c r="G692" i="2"/>
  <c r="H697" i="2"/>
  <c r="H692" i="2"/>
  <c r="G686" i="2"/>
  <c r="H675" i="2"/>
  <c r="F655" i="2"/>
  <c r="H635" i="2"/>
  <c r="H632" i="2" s="1"/>
  <c r="G635" i="2"/>
  <c r="G632" i="2" s="1"/>
  <c r="F635" i="2"/>
  <c r="F632" i="2" s="1"/>
  <c r="H630" i="2"/>
  <c r="H629" i="2" s="1"/>
  <c r="G630" i="2"/>
  <c r="G629" i="2" s="1"/>
  <c r="F630" i="2"/>
  <c r="F629" i="2" s="1"/>
  <c r="H625" i="2"/>
  <c r="G625" i="2"/>
  <c r="F625" i="2"/>
  <c r="H623" i="2"/>
  <c r="H622" i="2" s="1"/>
  <c r="G623" i="2"/>
  <c r="G622" i="2" s="1"/>
  <c r="H615" i="2"/>
  <c r="H614" i="2" s="1"/>
  <c r="H610" i="2"/>
  <c r="G610" i="2"/>
  <c r="F610" i="2"/>
  <c r="G674" i="2" l="1"/>
  <c r="G673" i="2" s="1"/>
  <c r="G609" i="2"/>
  <c r="G608" i="2" s="1"/>
  <c r="F674" i="2"/>
  <c r="H674" i="2"/>
  <c r="H673" i="2" s="1"/>
  <c r="H609" i="2"/>
  <c r="H608" i="2" s="1"/>
  <c r="H876" i="2"/>
  <c r="H875" i="2" s="1"/>
  <c r="H874" i="2" s="1"/>
  <c r="H873" i="2" s="1"/>
  <c r="G876" i="2"/>
  <c r="G875" i="2" s="1"/>
  <c r="G874" i="2" s="1"/>
  <c r="G873" i="2" s="1"/>
  <c r="F876" i="2"/>
  <c r="F875" i="2" s="1"/>
  <c r="F874" i="2" s="1"/>
  <c r="F873" i="2" s="1"/>
  <c r="H871" i="2"/>
  <c r="H870" i="2" s="1"/>
  <c r="H869" i="2" s="1"/>
  <c r="H868" i="2" s="1"/>
  <c r="G871" i="2"/>
  <c r="G870" i="2" s="1"/>
  <c r="G869" i="2" s="1"/>
  <c r="G868" i="2" s="1"/>
  <c r="F871" i="2"/>
  <c r="F870" i="2" s="1"/>
  <c r="F869" i="2" s="1"/>
  <c r="F868" i="2" s="1"/>
  <c r="G851" i="2"/>
  <c r="H851" i="2"/>
  <c r="F851" i="2"/>
  <c r="F850" i="2" s="1"/>
  <c r="G959" i="2"/>
  <c r="G958" i="2" s="1"/>
  <c r="G957" i="2" s="1"/>
  <c r="F959" i="2"/>
  <c r="F958" i="2" s="1"/>
  <c r="F957" i="2" s="1"/>
  <c r="G938" i="2"/>
  <c r="G937" i="2" s="1"/>
  <c r="F938" i="2"/>
  <c r="F937" i="2" s="1"/>
  <c r="F673" i="2" l="1"/>
  <c r="F672" i="2" s="1"/>
  <c r="F671" i="2" s="1"/>
  <c r="H867" i="2"/>
  <c r="F867" i="2"/>
  <c r="G867" i="2"/>
  <c r="G672" i="2" l="1"/>
  <c r="G671" i="2" s="1"/>
  <c r="H672" i="2"/>
  <c r="H671" i="2" s="1"/>
  <c r="H412" i="2"/>
  <c r="H411" i="2" s="1"/>
  <c r="H410" i="2" s="1"/>
  <c r="G412" i="2"/>
  <c r="G411" i="2" s="1"/>
  <c r="G410" i="2" s="1"/>
  <c r="F412" i="2"/>
  <c r="F411" i="2" s="1"/>
  <c r="F410" i="2" s="1"/>
  <c r="H408" i="2"/>
  <c r="H407" i="2" s="1"/>
  <c r="G408" i="2"/>
  <c r="G407" i="2" s="1"/>
  <c r="F408" i="2"/>
  <c r="F407" i="2" s="1"/>
  <c r="H405" i="2"/>
  <c r="H404" i="2" s="1"/>
  <c r="G405" i="2"/>
  <c r="G404" i="2" s="1"/>
  <c r="F405" i="2"/>
  <c r="F404" i="2" s="1"/>
  <c r="H402" i="2"/>
  <c r="H401" i="2" s="1"/>
  <c r="G402" i="2"/>
  <c r="G401" i="2" s="1"/>
  <c r="F402" i="2"/>
  <c r="F401" i="2" s="1"/>
  <c r="H398" i="2"/>
  <c r="H397" i="2" s="1"/>
  <c r="H396" i="2" s="1"/>
  <c r="G398" i="2"/>
  <c r="G397" i="2" s="1"/>
  <c r="G396" i="2" s="1"/>
  <c r="F398" i="2"/>
  <c r="F397" i="2" s="1"/>
  <c r="F396" i="2" s="1"/>
  <c r="H385" i="2"/>
  <c r="H384" i="2" s="1"/>
  <c r="H383" i="2" s="1"/>
  <c r="G385" i="2"/>
  <c r="G384" i="2" s="1"/>
  <c r="G383" i="2" s="1"/>
  <c r="F385" i="2"/>
  <c r="F384" i="2" s="1"/>
  <c r="F383" i="2" s="1"/>
  <c r="H394" i="2"/>
  <c r="H393" i="2" s="1"/>
  <c r="G394" i="2"/>
  <c r="G393" i="2" s="1"/>
  <c r="F394" i="2"/>
  <c r="F393" i="2" s="1"/>
  <c r="F400" i="2" l="1"/>
  <c r="H400" i="2"/>
  <c r="G400" i="2"/>
  <c r="G1045" i="2" l="1"/>
  <c r="G1044" i="2" s="1"/>
  <c r="G1043" i="2" s="1"/>
  <c r="G1042" i="2" s="1"/>
  <c r="F1045" i="2"/>
  <c r="F1044" i="2" s="1"/>
  <c r="F1043" i="2" s="1"/>
  <c r="F1042" i="2" s="1"/>
  <c r="G1034" i="2" l="1"/>
  <c r="F1034" i="2"/>
  <c r="G1037" i="2"/>
  <c r="G1036" i="2" s="1"/>
  <c r="F1037" i="2"/>
  <c r="F1036" i="2" s="1"/>
  <c r="I31" i="2" l="1"/>
  <c r="H550" i="2" l="1"/>
  <c r="H549" i="2" s="1"/>
  <c r="H548" i="2" s="1"/>
  <c r="G550" i="2"/>
  <c r="G549" i="2" s="1"/>
  <c r="G548" i="2" s="1"/>
  <c r="F550" i="2"/>
  <c r="F549" i="2" s="1"/>
  <c r="F548" i="2" s="1"/>
  <c r="H500" i="2" l="1"/>
  <c r="H499" i="2" s="1"/>
  <c r="G500" i="2"/>
  <c r="G499" i="2" s="1"/>
  <c r="F500" i="2"/>
  <c r="F499" i="2" s="1"/>
  <c r="H70" i="2" l="1"/>
  <c r="G70" i="2"/>
  <c r="F70" i="2"/>
  <c r="H68" i="2"/>
  <c r="G68" i="2"/>
  <c r="F68" i="2"/>
  <c r="H67" i="2" l="1"/>
  <c r="G67" i="2"/>
  <c r="H152" i="2"/>
  <c r="G152" i="2"/>
  <c r="F152" i="2"/>
  <c r="H150" i="2"/>
  <c r="G150" i="2"/>
  <c r="F150" i="2"/>
  <c r="F44" i="2"/>
  <c r="F46" i="2"/>
  <c r="H316" i="2" l="1"/>
  <c r="H315" i="2" s="1"/>
  <c r="H298" i="2" s="1"/>
  <c r="G316" i="2"/>
  <c r="G315" i="2" s="1"/>
  <c r="G298" i="2" s="1"/>
  <c r="F316" i="2"/>
  <c r="F315" i="2" s="1"/>
  <c r="F298" i="2" s="1"/>
  <c r="G43" i="2"/>
  <c r="H43" i="2"/>
  <c r="F623" i="2" l="1"/>
  <c r="F622" i="2" s="1"/>
  <c r="F609" i="2" s="1"/>
  <c r="F608" i="2" s="1"/>
  <c r="F607" i="2" l="1"/>
  <c r="H42" i="2" l="1"/>
  <c r="H41" i="2" s="1"/>
  <c r="H40" i="2" s="1"/>
  <c r="G42" i="2"/>
  <c r="G41" i="2" s="1"/>
  <c r="G40" i="2" s="1"/>
  <c r="F43" i="2" l="1"/>
  <c r="F42" i="2" s="1"/>
  <c r="F41" i="2" s="1"/>
  <c r="F40" i="2" s="1"/>
  <c r="F903" i="2" l="1"/>
  <c r="F878" i="2" s="1"/>
  <c r="F295" i="2" l="1"/>
  <c r="F294" i="2" s="1"/>
  <c r="F293" i="2" s="1"/>
  <c r="G497" i="2" l="1"/>
  <c r="G496" i="2" s="1"/>
  <c r="G495" i="2" s="1"/>
  <c r="H497" i="2"/>
  <c r="H496" i="2" s="1"/>
  <c r="H495" i="2" s="1"/>
  <c r="F497" i="2"/>
  <c r="F496" i="2" s="1"/>
  <c r="F495" i="2" s="1"/>
  <c r="H382" i="2" l="1"/>
  <c r="G382" i="2"/>
  <c r="F382" i="2"/>
  <c r="I164" i="2" l="1"/>
  <c r="I163" i="2" s="1"/>
  <c r="G165" i="2"/>
  <c r="G164" i="2" s="1"/>
  <c r="H165" i="2"/>
  <c r="H164" i="2" s="1"/>
  <c r="F165" i="2"/>
  <c r="F164" i="2" s="1"/>
  <c r="I1074" i="2" l="1"/>
  <c r="I1073" i="2" s="1"/>
  <c r="I236" i="2" l="1"/>
  <c r="H297" i="2" l="1"/>
  <c r="F297" i="2"/>
  <c r="G297" i="2"/>
  <c r="H532" i="2"/>
  <c r="H531" i="2" s="1"/>
  <c r="H530" i="2" s="1"/>
  <c r="H529" i="2" s="1"/>
  <c r="G532" i="2"/>
  <c r="G531" i="2" s="1"/>
  <c r="G530" i="2" s="1"/>
  <c r="G529" i="2" s="1"/>
  <c r="F532" i="2"/>
  <c r="F531" i="2" s="1"/>
  <c r="F530" i="2" s="1"/>
  <c r="F529" i="2" s="1"/>
  <c r="H364" i="2" l="1"/>
  <c r="H363" i="2" s="1"/>
  <c r="H362" i="2" s="1"/>
  <c r="G364" i="2"/>
  <c r="G363" i="2" s="1"/>
  <c r="G362" i="2" s="1"/>
  <c r="F364" i="2"/>
  <c r="F363" i="2" s="1"/>
  <c r="F362" i="2" l="1"/>
  <c r="F849" i="2" l="1"/>
  <c r="G850" i="2"/>
  <c r="G849" i="2" s="1"/>
  <c r="G1062" i="2"/>
  <c r="G1061" i="2" s="1"/>
  <c r="G1060" i="2" s="1"/>
  <c r="F1062" i="2"/>
  <c r="F1061" i="2" s="1"/>
  <c r="F1060" i="2" s="1"/>
  <c r="I93" i="2" l="1"/>
  <c r="F130" i="2" l="1"/>
  <c r="F133" i="2"/>
  <c r="F132" i="2" s="1"/>
  <c r="H464" i="2"/>
  <c r="H463" i="2" s="1"/>
  <c r="H462" i="2" s="1"/>
  <c r="H461" i="2" s="1"/>
  <c r="H460" i="2" s="1"/>
  <c r="G464" i="2"/>
  <c r="G463" i="2" s="1"/>
  <c r="G462" i="2" s="1"/>
  <c r="G461" i="2" s="1"/>
  <c r="G460" i="2" s="1"/>
  <c r="F464" i="2"/>
  <c r="F463" i="2" s="1"/>
  <c r="F462" i="2" s="1"/>
  <c r="F461" i="2" s="1"/>
  <c r="F460" i="2" s="1"/>
  <c r="H236" i="2" l="1"/>
  <c r="G236" i="2"/>
  <c r="F236" i="2"/>
  <c r="H371" i="2"/>
  <c r="H368" i="2" s="1"/>
  <c r="H367" i="2" s="1"/>
  <c r="G371" i="2"/>
  <c r="G368" i="2" s="1"/>
  <c r="G367" i="2" s="1"/>
  <c r="F371" i="2"/>
  <c r="H566" i="2"/>
  <c r="G566" i="2"/>
  <c r="F566" i="2"/>
  <c r="H564" i="2"/>
  <c r="H563" i="2" s="1"/>
  <c r="G564" i="2"/>
  <c r="G563" i="2" s="1"/>
  <c r="F564" i="2"/>
  <c r="F563" i="2" s="1"/>
  <c r="H546" i="2"/>
  <c r="H545" i="2" s="1"/>
  <c r="H537" i="2" s="1"/>
  <c r="G546" i="2"/>
  <c r="G545" i="2" s="1"/>
  <c r="G537" i="2" s="1"/>
  <c r="F546" i="2"/>
  <c r="F545" i="2" s="1"/>
  <c r="F537" i="2" s="1"/>
  <c r="H391" i="2"/>
  <c r="H390" i="2" s="1"/>
  <c r="H389" i="2" s="1"/>
  <c r="G391" i="2"/>
  <c r="G390" i="2" s="1"/>
  <c r="F391" i="2"/>
  <c r="F390" i="2" s="1"/>
  <c r="H356" i="2"/>
  <c r="G356" i="2"/>
  <c r="F356" i="2"/>
  <c r="H350" i="2"/>
  <c r="G350" i="2"/>
  <c r="F350" i="2"/>
  <c r="H348" i="2"/>
  <c r="H347" i="2" s="1"/>
  <c r="G348" i="2"/>
  <c r="G347" i="2" s="1"/>
  <c r="F348" i="2"/>
  <c r="F347" i="2" s="1"/>
  <c r="H345" i="2"/>
  <c r="H344" i="2" s="1"/>
  <c r="G345" i="2"/>
  <c r="G344" i="2" s="1"/>
  <c r="F345" i="2"/>
  <c r="F344" i="2" s="1"/>
  <c r="H342" i="2"/>
  <c r="H341" i="2" s="1"/>
  <c r="G342" i="2"/>
  <c r="G341" i="2" s="1"/>
  <c r="F342" i="2"/>
  <c r="F341" i="2" s="1"/>
  <c r="H335" i="2"/>
  <c r="H334" i="2" s="1"/>
  <c r="G335" i="2"/>
  <c r="G334" i="2" s="1"/>
  <c r="F335" i="2"/>
  <c r="F334" i="2" s="1"/>
  <c r="H183" i="2"/>
  <c r="H182" i="2" s="1"/>
  <c r="G183" i="2"/>
  <c r="G182" i="2" s="1"/>
  <c r="F183" i="2"/>
  <c r="F182" i="2" s="1"/>
  <c r="H119" i="2"/>
  <c r="G119" i="2"/>
  <c r="F119" i="2"/>
  <c r="H222" i="2"/>
  <c r="H221" i="2" s="1"/>
  <c r="G222" i="2"/>
  <c r="G221" i="2" s="1"/>
  <c r="F222" i="2"/>
  <c r="F221" i="2" s="1"/>
  <c r="H170" i="2"/>
  <c r="H169" i="2" s="1"/>
  <c r="G170" i="2"/>
  <c r="G169" i="2" s="1"/>
  <c r="F170" i="2"/>
  <c r="F169" i="2" s="1"/>
  <c r="I866" i="2"/>
  <c r="H333" i="2" l="1"/>
  <c r="F333" i="2"/>
  <c r="G333" i="2"/>
  <c r="F163" i="2"/>
  <c r="H163" i="2"/>
  <c r="F554" i="2"/>
  <c r="F553" i="2" s="1"/>
  <c r="H554" i="2"/>
  <c r="H553" i="2" s="1"/>
  <c r="G554" i="2"/>
  <c r="G553" i="2" s="1"/>
  <c r="G163" i="2"/>
  <c r="G361" i="2"/>
  <c r="G360" i="2" s="1"/>
  <c r="H361" i="2"/>
  <c r="H360" i="2" s="1"/>
  <c r="F368" i="2"/>
  <c r="G389" i="2"/>
  <c r="F389" i="2"/>
  <c r="F536" i="2"/>
  <c r="F67" i="2"/>
  <c r="G19" i="2"/>
  <c r="H19" i="2"/>
  <c r="F149" i="2"/>
  <c r="F148" i="2" s="1"/>
  <c r="H149" i="2"/>
  <c r="H148" i="2" s="1"/>
  <c r="G149" i="2"/>
  <c r="G148" i="2" s="1"/>
  <c r="F367" i="2" l="1"/>
  <c r="F361" i="2" s="1"/>
  <c r="F535" i="2"/>
  <c r="H536" i="2"/>
  <c r="G536" i="2"/>
  <c r="H62" i="2"/>
  <c r="H59" i="2" s="1"/>
  <c r="H58" i="2" s="1"/>
  <c r="G62" i="2"/>
  <c r="G59" i="2" s="1"/>
  <c r="G58" i="2" s="1"/>
  <c r="F62" i="2"/>
  <c r="F59" i="2" s="1"/>
  <c r="F58" i="2" s="1"/>
  <c r="F360" i="2" l="1"/>
  <c r="I675" i="2" l="1"/>
  <c r="H488" i="2" l="1"/>
  <c r="H487" i="2" s="1"/>
  <c r="G488" i="2"/>
  <c r="G487" i="2" s="1"/>
  <c r="F488" i="2"/>
  <c r="F487" i="2" s="1"/>
  <c r="H481" i="2"/>
  <c r="H480" i="2" s="1"/>
  <c r="G481" i="2"/>
  <c r="G480" i="2" s="1"/>
  <c r="F481" i="2"/>
  <c r="F480" i="2" s="1"/>
  <c r="H420" i="2"/>
  <c r="H419" i="2" s="1"/>
  <c r="G420" i="2"/>
  <c r="G419" i="2" s="1"/>
  <c r="F420" i="2"/>
  <c r="F419" i="2" s="1"/>
  <c r="H295" i="2"/>
  <c r="H294" i="2" s="1"/>
  <c r="H293" i="2" s="1"/>
  <c r="G295" i="2"/>
  <c r="G294" i="2" s="1"/>
  <c r="G293" i="2" s="1"/>
  <c r="H512" i="2"/>
  <c r="H511" i="2" s="1"/>
  <c r="G512" i="2"/>
  <c r="G511" i="2" s="1"/>
  <c r="F512" i="2"/>
  <c r="F511" i="2" s="1"/>
  <c r="G1067" i="2"/>
  <c r="G1066" i="2" s="1"/>
  <c r="G1065" i="2" s="1"/>
  <c r="G1064" i="2" s="1"/>
  <c r="F1067" i="2"/>
  <c r="F1066" i="2" s="1"/>
  <c r="F1065" i="2" s="1"/>
  <c r="F1064" i="2" s="1"/>
  <c r="I1032" i="2"/>
  <c r="G1033" i="2"/>
  <c r="G1032" i="2" s="1"/>
  <c r="F1033" i="2"/>
  <c r="F1032" i="2" s="1"/>
  <c r="G479" i="2" l="1"/>
  <c r="F479" i="2"/>
  <c r="H479" i="2"/>
  <c r="F1031" i="2"/>
  <c r="F1030" i="2" s="1"/>
  <c r="G1031" i="2"/>
  <c r="G1030" i="2" s="1"/>
  <c r="F478" i="2" l="1"/>
  <c r="F472" i="2" s="1"/>
  <c r="H478" i="2"/>
  <c r="H472" i="2" s="1"/>
  <c r="G478" i="2"/>
  <c r="G472" i="2" s="1"/>
  <c r="I778" i="2"/>
  <c r="I670" i="2" l="1"/>
  <c r="G969" i="2" l="1"/>
  <c r="G968" i="2" s="1"/>
  <c r="G967" i="2" s="1"/>
  <c r="F969" i="2"/>
  <c r="F968" i="2" s="1"/>
  <c r="F967" i="2" s="1"/>
  <c r="G848" i="2"/>
  <c r="G847" i="2" s="1"/>
  <c r="G803" i="2" s="1"/>
  <c r="F848" i="2"/>
  <c r="F847" i="2" s="1"/>
  <c r="F803" i="2" s="1"/>
  <c r="F952" i="2"/>
  <c r="F948" i="2"/>
  <c r="G945" i="2"/>
  <c r="G944" i="2" s="1"/>
  <c r="G943" i="2" s="1"/>
  <c r="F945" i="2"/>
  <c r="F944" i="2" s="1"/>
  <c r="F943" i="2" s="1"/>
  <c r="G932" i="2"/>
  <c r="G931" i="2" s="1"/>
  <c r="G930" i="2" s="1"/>
  <c r="F932" i="2"/>
  <c r="F931" i="2" s="1"/>
  <c r="F930" i="2" s="1"/>
  <c r="G924" i="2"/>
  <c r="G923" i="2" s="1"/>
  <c r="F924" i="2"/>
  <c r="F923" i="2" s="1"/>
  <c r="F922" i="2" l="1"/>
  <c r="F921" i="2" s="1"/>
  <c r="G922" i="2"/>
  <c r="G921" i="2" s="1"/>
  <c r="G947" i="2"/>
  <c r="G942" i="2" s="1"/>
  <c r="F947" i="2"/>
  <c r="F942" i="2" s="1"/>
  <c r="G929" i="2"/>
  <c r="F929" i="2"/>
  <c r="H850" i="2"/>
  <c r="H849" i="2" s="1"/>
  <c r="H848" i="2" s="1"/>
  <c r="H847" i="2" s="1"/>
  <c r="H803" i="2" s="1"/>
  <c r="G966" i="2"/>
  <c r="F966" i="2"/>
  <c r="F920" i="2" l="1"/>
  <c r="F919" i="2" s="1"/>
  <c r="G920" i="2"/>
  <c r="G919" i="2" s="1"/>
  <c r="G918" i="2" s="1"/>
  <c r="I694" i="2"/>
  <c r="I594" i="2" l="1"/>
  <c r="H654" i="2" l="1"/>
  <c r="H653" i="2" s="1"/>
  <c r="G654" i="2"/>
  <c r="G653" i="2" s="1"/>
  <c r="F654" i="2" l="1"/>
  <c r="F653" i="2" s="1"/>
  <c r="H903" i="2"/>
  <c r="H878" i="2" s="1"/>
  <c r="G903" i="2"/>
  <c r="G878" i="2" s="1"/>
  <c r="G866" i="2"/>
  <c r="H866" i="2"/>
  <c r="F866" i="2"/>
  <c r="F606" i="2" l="1"/>
  <c r="F605" i="2" s="1"/>
  <c r="G607" i="2" l="1"/>
  <c r="H607" i="2"/>
  <c r="G606" i="2" l="1"/>
  <c r="G605" i="2" s="1"/>
  <c r="H606" i="2"/>
  <c r="H605" i="2" s="1"/>
  <c r="H471" i="2"/>
  <c r="F471" i="2"/>
  <c r="G471" i="2"/>
  <c r="H516" i="2" l="1"/>
  <c r="H515" i="2" s="1"/>
  <c r="H514" i="2" s="1"/>
  <c r="G516" i="2"/>
  <c r="G515" i="2" s="1"/>
  <c r="G514" i="2" s="1"/>
  <c r="F516" i="2"/>
  <c r="F515" i="2" s="1"/>
  <c r="F514" i="2" s="1"/>
  <c r="H327" i="2" l="1"/>
  <c r="H326" i="2" s="1"/>
  <c r="G327" i="2"/>
  <c r="G326" i="2" s="1"/>
  <c r="F327" i="2"/>
  <c r="F326" i="2" s="1"/>
  <c r="F325" i="2" s="1"/>
  <c r="H510" i="2"/>
  <c r="H509" i="2" s="1"/>
  <c r="H508" i="2" s="1"/>
  <c r="G510" i="2"/>
  <c r="G509" i="2" s="1"/>
  <c r="G508" i="2" s="1"/>
  <c r="F510" i="2"/>
  <c r="F509" i="2" s="1"/>
  <c r="F508" i="2" s="1"/>
  <c r="F458" i="2"/>
  <c r="F457" i="2" s="1"/>
  <c r="G458" i="2"/>
  <c r="G457" i="2" s="1"/>
  <c r="H458" i="2"/>
  <c r="H457" i="2" s="1"/>
  <c r="G535" i="2" l="1"/>
  <c r="H535" i="2"/>
  <c r="F453" i="2"/>
  <c r="F452" i="2" s="1"/>
  <c r="H453" i="2"/>
  <c r="H452" i="2" s="1"/>
  <c r="H451" i="2" s="1"/>
  <c r="H444" i="2" s="1"/>
  <c r="G453" i="2"/>
  <c r="G452" i="2" s="1"/>
  <c r="G451" i="2" s="1"/>
  <c r="G444" i="2" s="1"/>
  <c r="G520" i="2"/>
  <c r="H520" i="2"/>
  <c r="F520" i="2"/>
  <c r="F507" i="2" s="1"/>
  <c r="F587" i="2"/>
  <c r="F578" i="2" s="1"/>
  <c r="G507" i="2" l="1"/>
  <c r="H507" i="2"/>
  <c r="F451" i="2"/>
  <c r="F444" i="2" s="1"/>
  <c r="H443" i="2" l="1"/>
  <c r="G443" i="2"/>
  <c r="F443" i="2"/>
  <c r="H418" i="2" l="1"/>
  <c r="H417" i="2" s="1"/>
  <c r="H416" i="2" s="1"/>
  <c r="G418" i="2"/>
  <c r="G417" i="2" s="1"/>
  <c r="G416" i="2" s="1"/>
  <c r="F418" i="2"/>
  <c r="F417" i="2" s="1"/>
  <c r="F416" i="2" s="1"/>
  <c r="H415" i="2" l="1"/>
  <c r="F415" i="2"/>
  <c r="G415" i="2"/>
  <c r="F918" i="2" l="1"/>
  <c r="G1092" i="2" l="1"/>
  <c r="G1091" i="2" s="1"/>
  <c r="G1090" i="2" s="1"/>
  <c r="F1092" i="2"/>
  <c r="F1091" i="2" s="1"/>
  <c r="F1090" i="2" s="1"/>
  <c r="G1005" i="2"/>
  <c r="F1005" i="2"/>
  <c r="G984" i="2"/>
  <c r="G983" i="2" s="1"/>
  <c r="G982" i="2" s="1"/>
  <c r="G981" i="2" s="1"/>
  <c r="G980" i="2" s="1"/>
  <c r="G979" i="2" s="1"/>
  <c r="F984" i="2"/>
  <c r="F983" i="2" s="1"/>
  <c r="F982" i="2" s="1"/>
  <c r="F981" i="2" s="1"/>
  <c r="F980" i="2" s="1"/>
  <c r="F979" i="2" s="1"/>
  <c r="G1029" i="2" l="1"/>
  <c r="F1029" i="2"/>
  <c r="F388" i="2"/>
  <c r="H388" i="2"/>
  <c r="G388" i="2"/>
  <c r="G971" i="2" l="1"/>
  <c r="F971" i="2"/>
  <c r="G1059" i="2"/>
  <c r="G1058" i="2" s="1"/>
  <c r="G1028" i="2" s="1"/>
  <c r="F1059" i="2"/>
  <c r="F1058" i="2" s="1"/>
  <c r="H381" i="2"/>
  <c r="G381" i="2"/>
  <c r="F381" i="2"/>
  <c r="H325" i="2" l="1"/>
  <c r="H324" i="2" s="1"/>
  <c r="G325" i="2"/>
  <c r="G324" i="2" s="1"/>
  <c r="F324" i="2"/>
  <c r="H292" i="2"/>
  <c r="H291" i="2" s="1"/>
  <c r="H290" i="2" s="1"/>
  <c r="G292" i="2"/>
  <c r="G291" i="2" s="1"/>
  <c r="G290" i="2" s="1"/>
  <c r="F292" i="2"/>
  <c r="F291" i="2" s="1"/>
  <c r="F290" i="2" s="1"/>
  <c r="H226" i="2"/>
  <c r="G226" i="2"/>
  <c r="F226" i="2"/>
  <c r="H220" i="2"/>
  <c r="H219" i="2" s="1"/>
  <c r="H218" i="2" s="1"/>
  <c r="H217" i="2" s="1"/>
  <c r="H216" i="2" s="1"/>
  <c r="G220" i="2"/>
  <c r="G219" i="2" s="1"/>
  <c r="G218" i="2" s="1"/>
  <c r="G217" i="2" s="1"/>
  <c r="G216" i="2" s="1"/>
  <c r="F220" i="2"/>
  <c r="F219" i="2" s="1"/>
  <c r="F218" i="2" s="1"/>
  <c r="F217" i="2" s="1"/>
  <c r="F216" i="2" s="1"/>
  <c r="F332" i="2" l="1"/>
  <c r="F331" i="2" s="1"/>
  <c r="F330" i="2" s="1"/>
  <c r="H332" i="2"/>
  <c r="H331" i="2" s="1"/>
  <c r="H330" i="2" s="1"/>
  <c r="G332" i="2"/>
  <c r="G331" i="2" s="1"/>
  <c r="G330" i="2" s="1"/>
  <c r="F323" i="2"/>
  <c r="F322" i="2" s="1"/>
  <c r="G323" i="2"/>
  <c r="G322" i="2" s="1"/>
  <c r="F225" i="2"/>
  <c r="H323" i="2"/>
  <c r="H322" i="2" s="1"/>
  <c r="G225" i="2"/>
  <c r="H225" i="2"/>
  <c r="G154" i="2"/>
  <c r="H154" i="2"/>
  <c r="F154" i="2"/>
  <c r="F224" i="2" l="1"/>
  <c r="H224" i="2"/>
  <c r="G224" i="2"/>
  <c r="H196" i="2" l="1"/>
  <c r="H190" i="2" s="1"/>
  <c r="G196" i="2"/>
  <c r="G190" i="2" s="1"/>
  <c r="F196" i="2"/>
  <c r="F190" i="2" s="1"/>
  <c r="F162" i="2" l="1"/>
  <c r="H162" i="2"/>
  <c r="G162" i="2"/>
  <c r="F1028" i="2" l="1"/>
  <c r="G380" i="2" l="1"/>
  <c r="G289" i="2" s="1"/>
  <c r="H380" i="2"/>
  <c r="H289" i="2" s="1"/>
  <c r="F380" i="2"/>
  <c r="F289" i="2" s="1"/>
  <c r="H130" i="2" l="1"/>
  <c r="H129" i="2" s="1"/>
  <c r="H128" i="2" s="1"/>
  <c r="H127" i="2" s="1"/>
  <c r="G130" i="2"/>
  <c r="G129" i="2" s="1"/>
  <c r="G128" i="2" s="1"/>
  <c r="G127" i="2" s="1"/>
  <c r="F129" i="2"/>
  <c r="F128" i="2" s="1"/>
  <c r="F127" i="2" s="1"/>
  <c r="G18" i="2" l="1"/>
  <c r="H18" i="2"/>
  <c r="H57" i="2"/>
  <c r="H56" i="2" s="1"/>
  <c r="H109" i="2"/>
  <c r="G57" i="2"/>
  <c r="G56" i="2" s="1"/>
  <c r="G109" i="2"/>
  <c r="F109" i="2"/>
  <c r="H108" i="2" l="1"/>
  <c r="H107" i="2" s="1"/>
  <c r="H106" i="2" s="1"/>
  <c r="G108" i="2"/>
  <c r="G107" i="2" s="1"/>
  <c r="G106" i="2" s="1"/>
  <c r="F108" i="2"/>
  <c r="F107" i="2" s="1"/>
  <c r="F106" i="2" s="1"/>
  <c r="F90" i="2" s="1"/>
  <c r="H13" i="2"/>
  <c r="H12" i="2" s="1"/>
  <c r="H11" i="2" s="1"/>
  <c r="G13" i="2"/>
  <c r="G12" i="2" s="1"/>
  <c r="G11" i="2" s="1"/>
  <c r="F1075" i="2"/>
  <c r="G1075" i="2"/>
  <c r="H201" i="2"/>
  <c r="F201" i="2"/>
  <c r="G201" i="2"/>
  <c r="G1074" i="2" l="1"/>
  <c r="G1073" i="2" s="1"/>
  <c r="F1074" i="2"/>
  <c r="F1073" i="2" s="1"/>
  <c r="H66" i="2"/>
  <c r="G66" i="2"/>
  <c r="F48" i="2"/>
  <c r="F49" i="2"/>
  <c r="H48" i="2"/>
  <c r="H49" i="2"/>
  <c r="G48" i="2"/>
  <c r="G49" i="2"/>
  <c r="G143" i="2"/>
  <c r="G142" i="2" s="1"/>
  <c r="G139" i="2" s="1"/>
  <c r="G138" i="2" s="1"/>
  <c r="G137" i="2" s="1"/>
  <c r="G136" i="2" s="1"/>
  <c r="G135" i="2" s="1"/>
  <c r="F143" i="2"/>
  <c r="F142" i="2" s="1"/>
  <c r="H143" i="2"/>
  <c r="H142" i="2" s="1"/>
  <c r="G65" i="2" l="1"/>
  <c r="H65" i="2"/>
  <c r="H139" i="2"/>
  <c r="H138" i="2" s="1"/>
  <c r="H137" i="2" s="1"/>
  <c r="H136" i="2" s="1"/>
  <c r="H135" i="2" s="1"/>
  <c r="F139" i="2"/>
  <c r="F138" i="2" s="1"/>
  <c r="F137" i="2" s="1"/>
  <c r="F136" i="2" s="1"/>
  <c r="F135" i="2" s="1"/>
  <c r="F18" i="2"/>
  <c r="F66" i="2"/>
  <c r="G64" i="2" l="1"/>
  <c r="G31" i="2" s="1"/>
  <c r="H64" i="2"/>
  <c r="H31" i="2" s="1"/>
  <c r="F65" i="2"/>
  <c r="F64" i="2" s="1"/>
  <c r="F13" i="2"/>
  <c r="F12" i="2" s="1"/>
  <c r="F11" i="2" s="1"/>
  <c r="F57" i="2"/>
  <c r="F56" i="2" s="1"/>
  <c r="F31" i="2" l="1"/>
  <c r="F10" i="2" s="1"/>
  <c r="F1098" i="2" s="1"/>
  <c r="H10" i="2"/>
  <c r="H1098" i="2" s="1"/>
  <c r="G10" i="2"/>
  <c r="G1098" i="2" s="1"/>
</calcChain>
</file>

<file path=xl/sharedStrings.xml><?xml version="1.0" encoding="utf-8"?>
<sst xmlns="http://schemas.openxmlformats.org/spreadsheetml/2006/main" count="3770" uniqueCount="898">
  <si>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</si>
  <si>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</si>
  <si>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</si>
  <si>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</si>
  <si>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</si>
  <si>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</si>
  <si>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</si>
  <si>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</si>
  <si>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</si>
  <si>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</si>
  <si>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</si>
  <si>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</si>
  <si>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</si>
  <si>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</si>
  <si>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</si>
  <si>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</si>
  <si>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</si>
  <si>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</si>
  <si>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</si>
  <si>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</si>
  <si>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</si>
  <si>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</si>
  <si>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</si>
  <si>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</si>
  <si>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</si>
  <si>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</si>
  <si>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</si>
  <si>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</si>
  <si>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</si>
  <si>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</si>
  <si>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</si>
  <si>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</si>
  <si>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</si>
  <si>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</si>
  <si>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</si>
  <si>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</si>
  <si>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</si>
  <si>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</si>
  <si>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</si>
  <si>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</si>
  <si>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</si>
  <si>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</si>
  <si>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</si>
  <si>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</si>
  <si>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</si>
  <si>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</si>
  <si>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</si>
  <si>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</si>
  <si>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</si>
  <si>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</si>
  <si>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</si>
  <si>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</si>
  <si>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</si>
  <si>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</si>
  <si>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</si>
  <si>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</si>
  <si>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</si>
  <si>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</si>
  <si>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</si>
  <si>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</si>
  <si>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</si>
  <si>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</si>
  <si>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</si>
  <si>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</si>
  <si>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</si>
  <si>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</si>
  <si>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</si>
  <si>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</si>
  <si>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</si>
  <si>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</si>
  <si>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</si>
  <si>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</si>
  <si>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</si>
  <si>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</si>
  <si>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</si>
  <si>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</si>
  <si>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</si>
  <si>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</si>
  <si>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Резервные средства</t>
  </si>
  <si>
    <t>870</t>
  </si>
  <si>
    <t>Другие общегосударственные вопросы</t>
  </si>
  <si>
    <t>Расходы на выплаты персоналу казенных учреждений</t>
  </si>
  <si>
    <t>110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</si>
  <si>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</si>
  <si>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</si>
  <si>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</si>
  <si>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</si>
  <si>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НАЦИОНАЛЬНАЯ ОБОРОНА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</si>
  <si>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</si>
  <si>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</si>
  <si>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</si>
  <si>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</si>
  <si>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</si>
  <si>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</si>
  <si>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</si>
  <si>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</si>
  <si>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Субсидии автономным учреждениям</t>
  </si>
  <si>
    <t>620</t>
  </si>
  <si>
    <t>Другие вопросы в области национальной экономики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</si>
  <si>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</si>
  <si>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ЖИЛИЩНО-КОММУНАЛЬНОЕ ХОЗЯЙСТВО</t>
  </si>
  <si>
    <t>Жилищное хозяйство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</si>
  <si>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</si>
  <si>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</si>
  <si>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</si>
  <si>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</si>
  <si>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</si>
  <si>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</si>
  <si>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</si>
  <si>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</si>
  <si>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</si>
  <si>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</si>
  <si>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Подпрограмма "Общее образование"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</si>
  <si>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</si>
  <si>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</si>
  <si>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</si>
  <si>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</si>
  <si>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Дополнительное образование детей</t>
  </si>
  <si>
    <t>Молодежная политика</t>
  </si>
  <si>
    <t>Другие вопросы в области образования</t>
  </si>
  <si>
    <t>Обеспечивающая подпрограмма</t>
  </si>
  <si>
    <t>КУЛЬТУРА, КИНЕМАТОГРАФИЯ</t>
  </si>
  <si>
    <t>Культура</t>
  </si>
  <si>
    <t>Стипендии</t>
  </si>
  <si>
    <t>340</t>
  </si>
  <si>
    <t>630</t>
  </si>
  <si>
    <t>СОЦИАЛЬНАЯ ПОЛИТИКА</t>
  </si>
  <si>
    <t>Пенсионное обеспечение</t>
  </si>
  <si>
    <t>Социальное обеспечение населения</t>
  </si>
  <si>
    <t>Реализация мероприятий по обеспечению жильем молодых семей</t>
  </si>
  <si>
    <t>Публичные нормативные социальные выплаты гражданам</t>
  </si>
  <si>
    <t>Охрана семьи и детства</t>
  </si>
  <si>
    <t>ФИЗИЧЕСКАЯ КУЛЬТУРА И СПОРТ</t>
  </si>
  <si>
    <t>Физическая культура</t>
  </si>
  <si>
    <t>Спорт высших достижений</t>
  </si>
  <si>
    <t>Обслуживание государственного (муниципального) долга</t>
  </si>
  <si>
    <t>Обслуживание муниципального долга</t>
  </si>
  <si>
    <t>тыс. руб.</t>
  </si>
  <si>
    <t xml:space="preserve">Субсидии бюджетным учреждениям </t>
  </si>
  <si>
    <t>Коды классификации расходов бюджета</t>
  </si>
  <si>
    <t>Целевая статья</t>
  </si>
  <si>
    <t>Вид расходов</t>
  </si>
  <si>
    <t>09 0 00 00000</t>
  </si>
  <si>
    <t>10 0 00 00000</t>
  </si>
  <si>
    <t>07 0 00 00000</t>
  </si>
  <si>
    <t>99 0 00 00000</t>
  </si>
  <si>
    <t>01 0 00 00000</t>
  </si>
  <si>
    <t>11 0 00 00000</t>
  </si>
  <si>
    <t>11 3 00 00000</t>
  </si>
  <si>
    <t>04 0 00 00000</t>
  </si>
  <si>
    <t>04 1 00 00000</t>
  </si>
  <si>
    <t>09 2 00 00000</t>
  </si>
  <si>
    <t>09 2 01 00000</t>
  </si>
  <si>
    <t>95 0 00 00000</t>
  </si>
  <si>
    <t>02 0 00 00000</t>
  </si>
  <si>
    <t>10 1 02 00000</t>
  </si>
  <si>
    <t>13 0 00 00000</t>
  </si>
  <si>
    <t>13 1 00 00000</t>
  </si>
  <si>
    <t>13 1 01 00000</t>
  </si>
  <si>
    <t>15 0 00 00000</t>
  </si>
  <si>
    <t>15 1 00 00000</t>
  </si>
  <si>
    <t>16 0 00 00000</t>
  </si>
  <si>
    <t>06 0 00 00000</t>
  </si>
  <si>
    <t>06 4 00 00000</t>
  </si>
  <si>
    <t>06 4 01 00000</t>
  </si>
  <si>
    <t>05 0 00 00000</t>
  </si>
  <si>
    <t>05 3 00 00000</t>
  </si>
  <si>
    <t>08 0 00 00000</t>
  </si>
  <si>
    <t>08 1 00 00000</t>
  </si>
  <si>
    <t>15 2 00 00000</t>
  </si>
  <si>
    <t>08 1 01 00000</t>
  </si>
  <si>
    <t>14 0 00 00000</t>
  </si>
  <si>
    <t>08 3 00 00000</t>
  </si>
  <si>
    <t>08 3 01 00000</t>
  </si>
  <si>
    <t>12 0 00 00000</t>
  </si>
  <si>
    <t>12 1 00 00000</t>
  </si>
  <si>
    <t>08 1 02 00000</t>
  </si>
  <si>
    <t>08 1 04 00000</t>
  </si>
  <si>
    <t>08 1 05 00000</t>
  </si>
  <si>
    <t>02 2 00 00000</t>
  </si>
  <si>
    <t>02 2 01 00000</t>
  </si>
  <si>
    <t>02 3 00 00000</t>
  </si>
  <si>
    <t>02 3 01 00000</t>
  </si>
  <si>
    <t>02 4 00 00000</t>
  </si>
  <si>
    <t>03 0 00 00000</t>
  </si>
  <si>
    <t>03 1 00 00000</t>
  </si>
  <si>
    <t>03 2 00 00000</t>
  </si>
  <si>
    <t>04 2 00 00000</t>
  </si>
  <si>
    <t>05 3 01 00000</t>
  </si>
  <si>
    <t>12 5 00 00000</t>
  </si>
  <si>
    <t>12 5 01 00000</t>
  </si>
  <si>
    <t>Федеральный проект «Формирование комфортной городской среды»</t>
  </si>
  <si>
    <t xml:space="preserve">Непрограммные расходы бюджета </t>
  </si>
  <si>
    <t>15 1 02 00000</t>
  </si>
  <si>
    <t>РП</t>
  </si>
  <si>
    <t>0102</t>
  </si>
  <si>
    <t>0103</t>
  </si>
  <si>
    <t>0104</t>
  </si>
  <si>
    <t>0106</t>
  </si>
  <si>
    <t>0111</t>
  </si>
  <si>
    <t>0113</t>
  </si>
  <si>
    <t>0204</t>
  </si>
  <si>
    <t>0309</t>
  </si>
  <si>
    <t>0314</t>
  </si>
  <si>
    <t>0405</t>
  </si>
  <si>
    <t>0408</t>
  </si>
  <si>
    <t>0409</t>
  </si>
  <si>
    <t>0410</t>
  </si>
  <si>
    <t>0412</t>
  </si>
  <si>
    <t>0501</t>
  </si>
  <si>
    <t>0502</t>
  </si>
  <si>
    <t>0503</t>
  </si>
  <si>
    <t>0605</t>
  </si>
  <si>
    <t>0701</t>
  </si>
  <si>
    <t>0702</t>
  </si>
  <si>
    <t>0703</t>
  </si>
  <si>
    <t>0707</t>
  </si>
  <si>
    <t>0709</t>
  </si>
  <si>
    <t>0801</t>
  </si>
  <si>
    <t>1001</t>
  </si>
  <si>
    <t>1003</t>
  </si>
  <si>
    <t>1004</t>
  </si>
  <si>
    <t>1101</t>
  </si>
  <si>
    <t>1103</t>
  </si>
  <si>
    <t>1301</t>
  </si>
  <si>
    <t>тип средств</t>
  </si>
  <si>
    <t>Функционирование высшего должностного лица</t>
  </si>
  <si>
    <t xml:space="preserve">Обеспечивающая подпрограмма   </t>
  </si>
  <si>
    <t>12 5 01 00110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</si>
  <si>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</si>
  <si>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</si>
  <si>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</si>
  <si>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</si>
  <si>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</si>
  <si>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</si>
  <si>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>900100</t>
  </si>
  <si>
    <t>Обеспечение деятельности администрации</t>
  </si>
  <si>
    <t>12 5 01 00120</t>
  </si>
  <si>
    <t>10 8 00 00000</t>
  </si>
  <si>
    <t xml:space="preserve">Муниципальная программа «Социальная защита населения»                    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</si>
  <si>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</si>
  <si>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>16 2 00 00000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</si>
  <si>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</si>
  <si>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</si>
  <si>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Обеспечение первичных мер пожарной безопасности в границах городского округа</t>
  </si>
  <si>
    <t>08 4 00 00000</t>
  </si>
  <si>
    <t>08 4 01 00000</t>
  </si>
  <si>
    <t>08 4 01 00360</t>
  </si>
  <si>
    <t>Осуществление мероприятий в сфере профилактики правонарушений</t>
  </si>
  <si>
    <t>08 1 04 00900</t>
  </si>
  <si>
    <t>Обеспечение деятельности финансового органа</t>
  </si>
  <si>
    <t>12 5 01 00160</t>
  </si>
  <si>
    <t xml:space="preserve">Обеспечение деятельности контрольно-счетной палаты </t>
  </si>
  <si>
    <t>95 0 00 00150</t>
  </si>
  <si>
    <t xml:space="preserve">Резервный фонд администрации </t>
  </si>
  <si>
    <t>Резервный фонд на предупреждение и ликвидацию чрезвычайных ситуаций и последствий стихийных бедствий</t>
  </si>
  <si>
    <t>99 0 00 00060</t>
  </si>
  <si>
    <t>99 0 00 00070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</si>
  <si>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</si>
  <si>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</si>
  <si>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12 5 01 06070</t>
  </si>
  <si>
    <t>12 5 01 06090</t>
  </si>
  <si>
    <t>Осуществление государственных полномочий Московской области в области земельных отношений</t>
  </si>
  <si>
    <t>12 1 03 00000</t>
  </si>
  <si>
    <t>12 1 03 60830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</si>
  <si>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</si>
  <si>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12 1 02 00000</t>
  </si>
  <si>
    <t xml:space="preserve">Организация и осуществление мероприятий по мобилизационной подготовке </t>
  </si>
  <si>
    <t>12 5 01 00720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</si>
  <si>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</si>
  <si>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</si>
  <si>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08 1 05 00990</t>
  </si>
  <si>
    <t>08 2 00 00000</t>
  </si>
  <si>
    <t>08 2 01 00000</t>
  </si>
  <si>
    <t>08 2 02 00000</t>
  </si>
  <si>
    <t>08 3 01 00690</t>
  </si>
  <si>
    <t>08 5 00 00000</t>
  </si>
  <si>
    <t>08 5 01 00000</t>
  </si>
  <si>
    <t xml:space="preserve">Муниципальная программа «Развитие сельского хозяйства»                    </t>
  </si>
  <si>
    <t>06 4 01 60870</t>
  </si>
  <si>
    <t xml:space="preserve">Муниципальная программа «Развитие и функционирование дорожно-транспортного комплекса»                </t>
  </si>
  <si>
    <t>Развитие информационной инфраструктуры ( обеспечение оборудованием и поддержание его работоспособности)</t>
  </si>
  <si>
    <t>Информационная безопасность</t>
  </si>
  <si>
    <t>15 2 01 00000</t>
  </si>
  <si>
    <t>15 2 01 01151</t>
  </si>
  <si>
    <t>15 2 01 01152</t>
  </si>
  <si>
    <t>15 2 02 00000</t>
  </si>
  <si>
    <t>15 2 02 01160</t>
  </si>
  <si>
    <t>15 2 03 00000</t>
  </si>
  <si>
    <t>15 2 03 01171</t>
  </si>
  <si>
    <t>15 2 03 01172</t>
  </si>
  <si>
    <t>15 2 03 01173</t>
  </si>
  <si>
    <t>15 2 E4 00000</t>
  </si>
  <si>
    <t>Содействие развитию малого и среднего предпринимательства</t>
  </si>
  <si>
    <t>11 3 02 00000</t>
  </si>
  <si>
    <t>11 3 02 00750</t>
  </si>
  <si>
    <t>Ликвидация самовольных, недостроенных и аварийных объектов на территории муниципального образования</t>
  </si>
  <si>
    <t>16 2 04 00000</t>
  </si>
  <si>
    <t>Подпрограмма «Дороги Подмосковья»</t>
  </si>
  <si>
    <t>14 2 00 00000</t>
  </si>
  <si>
    <t>Софинансирование работ по капитальному ремонту и ремонту автомобильных дорог общего пользования местного значения</t>
  </si>
  <si>
    <t>Дорожная деятельность в отношении автомобильных дорог местного значения в границах городского округа (содержание автомобильных дорог)</t>
  </si>
  <si>
    <t>Дорожная деятельность в отношении автомобильных дорог местного значения в границах городского округа (разработка и экспертиза проектно-сметной документации капитального ремонта  автомобильных  дорог  общего пользования)</t>
  </si>
  <si>
    <t>Дорожная деятельность в отношении автомобильных дорог местного значения в границах городского округа (текущий,ямочный ремонт автомобильных дорог)</t>
  </si>
  <si>
    <t>Дорожная деятельность в отношении автомобильных дорог местного значения в границах городского округа (Содержание объектов дорожного хозяйства)</t>
  </si>
  <si>
    <t>Мероприятия по обеспечению безопасности дорожного движения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</si>
  <si>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</si>
  <si>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10 3 00 00000</t>
  </si>
  <si>
    <t>10 3 02 00000</t>
  </si>
  <si>
    <t xml:space="preserve">Муниципальная программа «Формирование современной комфортной городской среды»   </t>
  </si>
  <si>
    <t>17 0 00 00000</t>
  </si>
  <si>
    <t>Подпрограмма «Комфортная городская среда»</t>
  </si>
  <si>
    <t>17 1 00 00000</t>
  </si>
  <si>
    <t>17 1 F2 00000</t>
  </si>
  <si>
    <t>17 2 00 00000</t>
  </si>
  <si>
    <t>17 2 01 00000</t>
  </si>
  <si>
    <t>Основное мероприятие «Приведение в надлежащее состояние подъездов в многоквартирных домах»</t>
  </si>
  <si>
    <t>Ремонт подъездов в многоквартирных домах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</si>
  <si>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</si>
  <si>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музеи, галереи</t>
  </si>
  <si>
    <t>Расходы на обеспечение деятельности (оказание услуг) муниципальных учреждений - библиотеки</t>
  </si>
  <si>
    <t>Мероприятия в сфере культуры</t>
  </si>
  <si>
    <t>Стипендии в области образования, культуры и искусства</t>
  </si>
  <si>
    <t>02 2 01 06130</t>
  </si>
  <si>
    <t>02 3 01 06100</t>
  </si>
  <si>
    <t>02 8 00 00000</t>
  </si>
  <si>
    <t>02 8 01 00000</t>
  </si>
  <si>
    <t>Расходы на обеспечение деятельности (оказание услуг) муниципальных учреждений - парк культуры и отдыха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</si>
  <si>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</si>
  <si>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</si>
  <si>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05 1 00 00000</t>
  </si>
  <si>
    <t>Основное мероприятие «Обеспечение условий для развития на территории городского округа физической культуры, школьного спорта и массового спорта»</t>
  </si>
  <si>
    <t>Расходы на обеспечение деятельности (оказание услуг) муниципальных учреждений в сфере физической культуры и спорта</t>
  </si>
  <si>
    <t>05 1 01 00000</t>
  </si>
  <si>
    <t>05 1 01 06140</t>
  </si>
  <si>
    <t>05 1 01 00570</t>
  </si>
  <si>
    <t>Подпрограмма «Подготовка спортивного резерва»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</si>
  <si>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</si>
  <si>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</si>
  <si>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</si>
  <si>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</si>
  <si>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 xml:space="preserve">Муниципальная программа «Образование»           </t>
  </si>
  <si>
    <t>Расходы на обеспечение деятельности (оказание услуг) муниципальных учреждений - дошкольные образовательные организации</t>
  </si>
  <si>
    <t>03 1 02 00000</t>
  </si>
  <si>
    <t>03 2 01 00000</t>
  </si>
  <si>
    <t>Мероприятия по организации отдыха детей в каникулярное время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</si>
  <si>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</si>
  <si>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0100</t>
  </si>
  <si>
    <t>Основное мероприятие "Создание условий для реализации полномочий органов местного самоуправления"</t>
  </si>
  <si>
    <t>0200</t>
  </si>
  <si>
    <t>0300</t>
  </si>
  <si>
    <t>0400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</si>
  <si>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</si>
  <si>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Расходы на обеспечение деятельности (оказание услуг) муниципальных учреждений в сфере похоронного дела</t>
  </si>
  <si>
    <t>08 1 07 00000</t>
  </si>
  <si>
    <t>08 1 07 06250</t>
  </si>
  <si>
    <t>0500</t>
  </si>
  <si>
    <t>Взносы на капитальный ремонт общего имущества многоквартирных домов</t>
  </si>
  <si>
    <t>12 1 02 00180</t>
  </si>
  <si>
    <t xml:space="preserve">Коммунальное хозяйство </t>
  </si>
  <si>
    <t>Проведение мероприятий по комплексной борьбе с борщевиком Сосновского</t>
  </si>
  <si>
    <t>06 2 00 00000</t>
  </si>
  <si>
    <t>06 2 01 00000</t>
  </si>
  <si>
    <t>06 2 01 01280</t>
  </si>
  <si>
    <t>0600</t>
  </si>
  <si>
    <t>07 5 00 00000</t>
  </si>
  <si>
    <t>0700</t>
  </si>
  <si>
    <t>0800</t>
  </si>
  <si>
    <t xml:space="preserve">Муниципальная программа «Социальная защита населения»         </t>
  </si>
  <si>
    <t>Предоставление доплаты за выслугу лет к трудовой пенсии муниципальным служащим за счет средств местного бюджета</t>
  </si>
  <si>
    <t>1000</t>
  </si>
  <si>
    <t xml:space="preserve">Муниципальная программа «Здравоохранение» </t>
  </si>
  <si>
    <t>Подпрограмма «Финансовое обеспечение системы организации медицинской помощи»</t>
  </si>
  <si>
    <t>Основное мероприятие «Развитие мер социальной поддержки медицинских работников»</t>
  </si>
  <si>
    <t>Оказание поддержки социально ориентированным некоммерческим организациям</t>
  </si>
  <si>
    <t>01 5 00 00000</t>
  </si>
  <si>
    <t>09 2 01 L4970</t>
  </si>
  <si>
    <t>900302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</si>
  <si>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</si>
  <si>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09 3 00 00000</t>
  </si>
  <si>
    <t>09 3 01 00000</t>
  </si>
  <si>
    <t>09 3 01 60820</t>
  </si>
  <si>
    <t>1100</t>
  </si>
  <si>
    <t>Капитальные вложения в муниципальные объекты физической культуры и спорта</t>
  </si>
  <si>
    <t>18 0 00 00000</t>
  </si>
  <si>
    <t>18 5 00 00000</t>
  </si>
  <si>
    <t>18 5 P5 00000</t>
  </si>
  <si>
    <t>18 5 P5 S4220</t>
  </si>
  <si>
    <t>1300</t>
  </si>
  <si>
    <t>Основное меропритяие "Обеспечение функций культурно-досуговых учреждений"</t>
  </si>
  <si>
    <t>Основное мероприятие «Благоустройство общественных территорий муниципальных образований Московской области»</t>
  </si>
  <si>
    <t>17 1 01 00000</t>
  </si>
  <si>
    <t>10 6 00 00000</t>
  </si>
  <si>
    <t>10 6 01 00000</t>
  </si>
  <si>
    <t>Подпрограмма "Обеспечивающая подпрограмма"</t>
  </si>
  <si>
    <t>08 1 01 00310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</si>
  <si>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</si>
  <si>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</si>
  <si>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</si>
  <si>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Основное мероприятие «Реализация механизмов муниципальной поддержки субъектов малого и среднего предпринимательства»</t>
  </si>
  <si>
    <t>Депутат представительного органа местного самоуправления на постоянной основе</t>
  </si>
  <si>
    <t>900202</t>
  </si>
  <si>
    <t>Подпрограмма «Системы водоотведения»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</si>
  <si>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</si>
  <si>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Строительство и реконструкция  объектов очистки сточных вод</t>
  </si>
  <si>
    <t>10 2 00 00000</t>
  </si>
  <si>
    <t>10 2 01 00000</t>
  </si>
  <si>
    <t>10 2 01 S4020</t>
  </si>
  <si>
    <t>09 1 00 00000</t>
  </si>
  <si>
    <t>08 1 07 62820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</si>
  <si>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</si>
  <si>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Организация и проведение официальных физкультурно-оздоровительных и спортивных мероприятий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</si>
  <si>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</si>
  <si>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</si>
  <si>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Подпрограмма "Создание условий для обеспечения комфортного проживания жителей в многоквартирных домах Московской области"</t>
  </si>
  <si>
    <t>02 6 00 00000</t>
  </si>
  <si>
    <t>02 6 01 00000</t>
  </si>
  <si>
    <t>02 6 01 06260</t>
  </si>
  <si>
    <t>06 3 00 00000</t>
  </si>
  <si>
    <t>Подпрограмма "Комплексное развитие сельских территорий"</t>
  </si>
  <si>
    <t>Ликвидация несанкционированных свалок в границах городского округа</t>
  </si>
  <si>
    <t>07 5 11 00000</t>
  </si>
  <si>
    <t>10 3 02 S0320</t>
  </si>
  <si>
    <t>Взносы в общественные организации</t>
  </si>
  <si>
    <t>12 5 01 00870</t>
  </si>
  <si>
    <t>17 1 01 71580</t>
  </si>
  <si>
    <t>Обустройство и установка детских игровых площадок на территории муниципальных образований Московской области за счет средств местного бюджета</t>
  </si>
  <si>
    <t>0310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</si>
  <si>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</si>
  <si>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</si>
  <si>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</si>
  <si>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</si>
  <si>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Ремонт дворовых территорий</t>
  </si>
  <si>
    <t xml:space="preserve">Муниципальная программа «Развитие сельского хозяйства»             </t>
  </si>
  <si>
    <t>06 3 05 S1100</t>
  </si>
  <si>
    <t>06 3 05 00000</t>
  </si>
  <si>
    <t>Водное хозяйство</t>
  </si>
  <si>
    <t>Муниципальная программа "Экология и окружающая среда"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</si>
  <si>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</si>
  <si>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0406</t>
  </si>
  <si>
    <t>07 2 00 00000</t>
  </si>
  <si>
    <t>07 2 01 00000</t>
  </si>
  <si>
    <t>12 3 00 00000</t>
  </si>
  <si>
    <t>12 3 01 00000</t>
  </si>
  <si>
    <t>Основное мероприятие «Строительство и содержание газопроводов в населенных пунктах»</t>
  </si>
  <si>
    <t>1200</t>
  </si>
  <si>
    <t>1204</t>
  </si>
  <si>
    <t>СРЕДСТВА МАССОВОЙ ИНФОРМАЦИИ</t>
  </si>
  <si>
    <t>Другие вопросы в области средств массовой информации</t>
  </si>
  <si>
    <t>10 3 05 00000</t>
  </si>
  <si>
    <t>10 3 05 00192</t>
  </si>
  <si>
    <t>08 6 00 00000</t>
  </si>
  <si>
    <t>08 6 01 00000</t>
  </si>
  <si>
    <t>08 6 01 01020</t>
  </si>
  <si>
    <t>Содержание и развитие муниципальных экстренных оперативных служб</t>
  </si>
  <si>
    <t>04 5 00 00000</t>
  </si>
  <si>
    <t>17 2 01 01480</t>
  </si>
  <si>
    <t>0407</t>
  </si>
  <si>
    <t>Лесное хозяйство</t>
  </si>
  <si>
    <t>Основное мероприятие «Осуществление отдельных полномочий в области лесных отношений»</t>
  </si>
  <si>
    <t>07 4 00 00000</t>
  </si>
  <si>
    <t>07 4 01 00000</t>
  </si>
  <si>
    <t>Реализация мероприятий по улучшению жилищных условий многодетных семей</t>
  </si>
  <si>
    <t>09 7 00 00000</t>
  </si>
  <si>
    <t>09 7 01 00000</t>
  </si>
  <si>
    <t>09 7 01 S0190</t>
  </si>
  <si>
    <t>17 1 F2 54249</t>
  </si>
  <si>
    <t>Участие в предупреждении и ликвидации последствий чрезвычайных ситуаций в границах городского округа</t>
  </si>
  <si>
    <t>Приложение 2</t>
  </si>
  <si>
    <t>Муниципальная программа "Культура и туризм"</t>
  </si>
  <si>
    <t>Подпрограмма «Развитие музейного дела»</t>
  </si>
  <si>
    <t>02 3 01 L5198</t>
  </si>
  <si>
    <t>Подпрограмма "Развитие библиотечного дела"</t>
  </si>
  <si>
    <t>Основное мероприятие "Организация библиотечного обслуживания населения муниципальными библиотеками Московской области"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</si>
  <si>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</si>
  <si>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02 4 02 00000</t>
  </si>
  <si>
    <t>02 4 02 01110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</si>
  <si>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</si>
  <si>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Основное мероприятие "Реализация отдельных функций органа местного самоуправления в сфере культуры"</t>
  </si>
  <si>
    <t>02 4 04 00000</t>
  </si>
  <si>
    <t>02 4 04 00500</t>
  </si>
  <si>
    <t>02 4 04 06110</t>
  </si>
  <si>
    <t>Расходы на обеспечение деятельности (оказание услуг) муниципальных учреждений - культурно-досуговые учреждения</t>
  </si>
  <si>
    <t>02 4 06 00000</t>
  </si>
  <si>
    <t>Основное мероприятие "Создание условий для массового отдыха жителей городского округа в парках культуры и отдыха"</t>
  </si>
  <si>
    <t>02 4 06 06170</t>
  </si>
  <si>
    <t>02 8 01 00500</t>
  </si>
  <si>
    <t>Подпрограмма "Развитие архивного дела"</t>
  </si>
  <si>
    <t>Основное мероприятие "Временное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архивах"</t>
  </si>
  <si>
    <t xml:space="preserve"> 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</si>
  <si>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</si>
  <si>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</si>
  <si>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 xml:space="preserve">Муниципальная программа "Спорт"                 </t>
  </si>
  <si>
    <t>Основное мероприятие "Обеспечение условий для развития на территории городского округа физической культуры, школьного спорта и массового спорта"</t>
  </si>
  <si>
    <t>05 2 00 00000</t>
  </si>
  <si>
    <t>05 2 01 00000</t>
  </si>
  <si>
    <t>05 2 01 06150</t>
  </si>
  <si>
    <t>Основное мероприятие "Подготовка спортивных сборных команд"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</si>
  <si>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</si>
  <si>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05 3 01 00570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</si>
  <si>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</si>
  <si>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</si>
  <si>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 1 02 S0860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</si>
  <si>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</si>
  <si>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Основное мероприятие "Информационная безопасность"</t>
  </si>
  <si>
    <t>Основное мероприятие "Цифровое государственное управление"</t>
  </si>
  <si>
    <t>Развитие информационной инфраструктуры (Обеспечение программными продуктами)</t>
  </si>
  <si>
    <t>Развитие информационной инфраструктуры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</si>
  <si>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Цифровое государственное управление (Развитие и сопровождение муниципальных информационных систем обеспечения деятельности ОМСУ муниципального образования Московской области)</t>
  </si>
  <si>
    <t>15 2 E4 S1690</t>
  </si>
  <si>
    <t>Федеральный проект "Цифровая образовательная среда"</t>
  </si>
  <si>
    <t>Обновление и техническое обслуживание (ремонт) средств (программного обеспечения и оборудования), приобретенных в рамках субсидий на внедрение целевой модели цифровой образовательной среды в общеобразовательных организациях,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</si>
  <si>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ОБСЛУЖИВАНИЕ ГОСУДАРСТВЕННОГО (МУНИЦИПАЛЬНОГО) ДОЛГА</t>
  </si>
  <si>
    <t xml:space="preserve">Субсидии автономным учреждениям </t>
  </si>
  <si>
    <t>13 4 01 00770</t>
  </si>
  <si>
    <t>13 6 00 00000</t>
  </si>
  <si>
    <t>13 6 01 00000</t>
  </si>
  <si>
    <t>13 6 01 06020</t>
  </si>
  <si>
    <t>Подпрограмма "Молодежь Подмосковья"</t>
  </si>
  <si>
    <t>Основное мероприятие "Вовлечение молодежи в общественную жизнь"</t>
  </si>
  <si>
    <t>Организация и осуществление мероприятий по работе с детьми и молодежью в городском округе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</si>
  <si>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</si>
  <si>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Основное мероприятие "Финансовое обеспечение деятельности образовательных организаций"</t>
  </si>
  <si>
    <t>Расходы на обеспечение деятельности (оказание услуг) муниципальных учреждений - дошкольные образовательные организации (Укрепление материально-технической базы и проведение текущего ремонта учреждений дошкольного образования)</t>
  </si>
  <si>
    <t>Расходы на обеспечение деятельности (оказание услуг) муниципальных учреждений - дошкольные образовательные организации (Профессиональная физическая охрана муниципальных учреждений дошкольного образования)</t>
  </si>
  <si>
    <t>03 1 01 00000</t>
  </si>
  <si>
    <t>03 1 01 06041</t>
  </si>
  <si>
    <t>03 1 01 06042</t>
  </si>
  <si>
    <t>03 1 01 06043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</si>
  <si>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</si>
  <si>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03 1 01 06051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</si>
  <si>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(Укрепление материально-технической базы и проведение текущего ремонта общеобразовательных организаций)</t>
  </si>
  <si>
    <t>03 1 01 06052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</si>
  <si>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(Профессиональная физическая охрана муниципальных учреждений в сфере общеобразовательных организаций)</t>
  </si>
  <si>
    <t>03 1 01 06053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</si>
  <si>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</si>
  <si>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03 1 01 62010</t>
  </si>
  <si>
    <t xml:space="preserve">Муниципальная программа "Безопасность и обеспечение безопасности жизнедеятельности населения"         </t>
  </si>
  <si>
    <t>Подпрограмма "Профилактика преступлений и иных правонарушений"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</si>
  <si>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</si>
  <si>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Подпрограмма "Энергосбережение и повышение энергетической эффективности"</t>
  </si>
  <si>
    <t>Основное мероприятие "Повышение энергетической эффективности муниципальных учреждений Московской области"</t>
  </si>
  <si>
    <t>10 5 00 00000</t>
  </si>
  <si>
    <t>10 5 01 00000</t>
  </si>
  <si>
    <t>10 5 01 00190</t>
  </si>
  <si>
    <t>Муниципальная программа "Развитие инженерной инфраструктуры, энергоэффективности и отрасли обращения с отходами"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</si>
  <si>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(Организация питания обучающихся и воспитанников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</si>
  <si>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</si>
  <si>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03 1 01 06054</t>
  </si>
  <si>
    <t>03 1 01 06055</t>
  </si>
  <si>
    <t>Обеспечение подвоза обучающихся к месту обучения в муниципальные общеобразовательные организации</t>
  </si>
  <si>
    <t>03 1 01 02270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</si>
  <si>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</si>
  <si>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03 1 01 53031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</si>
  <si>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</t>
  </si>
  <si>
    <t>03 1 02 S2870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</si>
  <si>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</si>
  <si>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L3040</t>
  </si>
  <si>
    <t>Расходы на обеспечение деятельности (оказание услуг) муниципальных учреждений - общеобразовательные организации</t>
  </si>
  <si>
    <t>03 1 04 00000</t>
  </si>
  <si>
    <t>03 1 04 06050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</si>
  <si>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</si>
  <si>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Разработка проектно-сметной документации на проведение капитального ремонта зданий муниципальных общеобразовательных организаций</t>
  </si>
  <si>
    <t>Благоустройство территорий муниципальных общеобразовательных организаций, в зданиях которых выполнен капитальный ремонт</t>
  </si>
  <si>
    <t>Основное мероприятие "Обеспечение условий доступности для инвалидов объектов и предоставляемых услуг в сфере образования"</t>
  </si>
  <si>
    <t>CCоздание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</si>
  <si>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Федеральный проект "Современная школа"</t>
  </si>
  <si>
    <t>Обеспечение условий для функционирования центров образования естественно-научной и технологической направленностей</t>
  </si>
  <si>
    <t>03 1 E1 00000</t>
  </si>
  <si>
    <t>03 1 E1 S2760</t>
  </si>
  <si>
    <t>03 1 09 00000</t>
  </si>
  <si>
    <t>03 1 09 S2640</t>
  </si>
  <si>
    <t>03 1 08 00000</t>
  </si>
  <si>
    <t>03 1 08 S3800</t>
  </si>
  <si>
    <t>03 1 08 S2950</t>
  </si>
  <si>
    <t>Подпрограмма "Дополнительное образование, воспитание и психолого-социальное сопровождение детей"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</si>
  <si>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</si>
  <si>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Основное мероприятие "Финансовое обеспечение деятельности организаций дополнительного образования"</t>
  </si>
  <si>
    <t>Расходы на обеспечение деятельности (оказание услуг) муниципальных учреждений - организации дополнительного образования (Укрепление материально-технической базы и проведение текущего ремонта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</si>
  <si>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</si>
  <si>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дополнительного образования)</t>
  </si>
  <si>
    <t>Федеральный проект "Патриотическое воспитание граждан Российской Федерации"</t>
  </si>
  <si>
    <t>Обеспечение оснащения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</si>
  <si>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03 2 01 01110</t>
  </si>
  <si>
    <t>03 2 02 00000</t>
  </si>
  <si>
    <t>03 2 02 06061</t>
  </si>
  <si>
    <t>03 2 02 06062</t>
  </si>
  <si>
    <t>03 2 02 06063</t>
  </si>
  <si>
    <t>03 2 02 06064</t>
  </si>
  <si>
    <t>03 2 04 00000</t>
  </si>
  <si>
    <t>03 2 04 00940</t>
  </si>
  <si>
    <t>03 2 EВ 00000</t>
  </si>
  <si>
    <t>03 2 EВ 57860</t>
  </si>
  <si>
    <t>Обеспечение деятельности прочих учреждений образования</t>
  </si>
  <si>
    <t>03 4 00 00000</t>
  </si>
  <si>
    <t>03 4 01 00000</t>
  </si>
  <si>
    <t>03 4 01 00130</t>
  </si>
  <si>
    <t xml:space="preserve"> 03 4 01 06080</t>
  </si>
  <si>
    <t>03 1 01 62140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</si>
  <si>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</si>
  <si>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</si>
  <si>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 xml:space="preserve">Муниципальная программа "Социальная защита населения"                    </t>
  </si>
  <si>
    <t>04 2 03 00000</t>
  </si>
  <si>
    <t>04 2 03 S2190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</si>
  <si>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</si>
  <si>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</si>
  <si>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03 1 02 62230</t>
  </si>
  <si>
    <t>01 5 02 00000</t>
  </si>
  <si>
    <t>01 5 02 00420</t>
  </si>
  <si>
    <t>Создание условий для оказания медицинской помощи населению на территории городского округа в соответствии с территориальной программой государственных гарантий бесплатного оказания гражданам медицинской помощи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</si>
  <si>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</si>
  <si>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Основное мероприятие "Информационная инфраструктура"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</si>
  <si>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</si>
  <si>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Муниципальная программа "Цифровое муниципальное образование"</t>
  </si>
  <si>
    <t>Муниципальная программа "Строительство объектов социальной инфраструктуры"</t>
  </si>
  <si>
    <t>Подпрограмма "Строительство (реконструкция) объектов физической культуры и спорта"</t>
  </si>
  <si>
    <t xml:space="preserve"> Федеральный проект "Спорт - норма жизни"</t>
  </si>
  <si>
    <t>Подпрограмма "Социальная поддержка граждан"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</si>
  <si>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</si>
  <si>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04 1 15 00000</t>
  </si>
  <si>
    <t>04 1 15 00840</t>
  </si>
  <si>
    <t>04 5 03 00000</t>
  </si>
  <si>
    <t>04 5 03 60680</t>
  </si>
  <si>
    <t>ООсновное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</si>
  <si>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Подпрограмма "Развитие и поддержка социально ориентированных некоммерческих организаций"</t>
  </si>
  <si>
    <t>Основное мероприятие "Развитие негосударственного сектора социального обслуживания"</t>
  </si>
  <si>
    <t>04 6 00 00000</t>
  </si>
  <si>
    <t>04 6 01 00000</t>
  </si>
  <si>
    <t>04 6 01 00760</t>
  </si>
  <si>
    <t>16 2 04 60700</t>
  </si>
  <si>
    <t>Муниципальная программа "Архитектура и градостроительство"</t>
  </si>
  <si>
    <t>Подпрограмма "Реализация политики пространственного развития городского округа"</t>
  </si>
  <si>
    <t>Основное мероприятие "Финансовое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образований"</t>
  </si>
  <si>
    <t>Осуществление отдельных государственных полномочий в части присвоения адресов объектам адресации и согласования перепланировки помещений в многоквартирном доме</t>
  </si>
  <si>
    <t>16 1 00 00000</t>
  </si>
  <si>
    <t>16 1 03 00000</t>
  </si>
  <si>
    <t>16 1 03 00650</t>
  </si>
  <si>
    <t>Подпрограмма "Разработка Генерального плана развития городского округа"</t>
  </si>
  <si>
    <t>Основное мероприятие "Обеспечение разработки и внесение изменений в нормативы градостроительного проектирования городского округа"</t>
  </si>
  <si>
    <t>Утверждение генеральных планов городского округа, правил землепользования и застройки, утверждение подготовленной на основе генеральных планов городского округа документации по планировке территории, выдача разрешений на строительство</t>
  </si>
  <si>
    <t>16 2 05 00000</t>
  </si>
  <si>
    <t>16 2 05 01210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</si>
  <si>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</si>
  <si>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13 6 04 00000</t>
  </si>
  <si>
    <t>13 6 04 51200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</si>
  <si>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</si>
  <si>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</si>
  <si>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Подпрограмма "Развитие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медиасреды"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</si>
  <si>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</si>
  <si>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 xml:space="preserve">Муниципальная программа "Предпринимательство"              </t>
  </si>
  <si>
    <t>Подпрограмма "Развитие малого и среднего предпринимательства"</t>
  </si>
  <si>
    <t>Подпрограмма "Развитие водохозяйственного комплекса"</t>
  </si>
  <si>
    <t>07 2 03 00000</t>
  </si>
  <si>
    <t>Основное мероприятие "Ликвидация последствий засорения водных объектов"</t>
  </si>
  <si>
    <t>07 4 01 62050</t>
  </si>
  <si>
    <t>Подпрограмма "Развитие лесного хозяйства"</t>
  </si>
  <si>
    <t>07 5 01 01460</t>
  </si>
  <si>
    <t>Подпрограмма "Ликвидация накопленного вреда окружающей среде"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</si>
  <si>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</si>
  <si>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</si>
  <si>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07 5 02 00000</t>
  </si>
  <si>
    <t>07 5 02 01721</t>
  </si>
  <si>
    <t>07 5 02 01722</t>
  </si>
  <si>
    <t>07 5 02 01723</t>
  </si>
  <si>
    <t>Организация мероприятий, связанных с содержанием закрытых полигонов твердых коммунальных отходов (Отбор проб, проводимый на территории полигона ТКО, и расходы за обработку данных лабораторных исследований, осуществляемых в пострекультивационный период на полигоне ТКО)</t>
  </si>
  <si>
    <t>Организация мероприятий, связанных с содержанием закрытых полигонов твердых коммунальных отходов (Вывоз и уничтожение фильтрата/фильтрата концентрированного с полигона ТКО)</t>
  </si>
  <si>
    <t>07 2 01 71160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</si>
  <si>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 за счет средств местного бюджета</t>
  </si>
  <si>
    <t>09 1 03 00000</t>
  </si>
  <si>
    <t>09 1 03 60710</t>
  </si>
  <si>
    <t>Основное мероприятие "Создание системы недопущения возникновения проблемных объектов в сфере жилищного строительства"</t>
  </si>
  <si>
    <t xml:space="preserve"> Муниципальная программа "Жилище"                  </t>
  </si>
  <si>
    <t>Подпрограмма "Создание условий для жилищного строительства"</t>
  </si>
  <si>
    <t>Подпрограмма "Обеспечение жильем молодых семей"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</si>
  <si>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</si>
  <si>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</si>
  <si>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</si>
  <si>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Подпрограмма "Улучшение жилищных условий отдельных категорий многодетных семей"</t>
  </si>
  <si>
    <t>Основное мероприятие "Предоставление многодетным семьям жилищных субсидий на приобретение жилого помещения или строительство индивидуального жилого дома"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</si>
  <si>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</si>
  <si>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08 2 02 00340</t>
  </si>
  <si>
    <t>08 5 01 00730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</si>
  <si>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</si>
  <si>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</si>
  <si>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</si>
  <si>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Основное мероприятие "Повышение степени антитеррористической защищенности социально значимых объектов, находящихся в собственности городского округа, и мест с массовым пребыванием людей"</t>
  </si>
  <si>
    <t>Основное мероприятие "Обеспечение деятельности общественных объединений правоохранительной направленности"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</si>
  <si>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городского округа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</si>
  <si>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</si>
  <si>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</si>
  <si>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 xml:space="preserve"> Основное мероприятие "Развитие похоронного дела"</t>
  </si>
  <si>
    <t xml:space="preserve">Муниципальная программа "Управление имуществом и муниципальными финансами"  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</si>
  <si>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</si>
  <si>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доступности торгового обслуживания в сельских населенных пунктах"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</si>
  <si>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</si>
  <si>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</si>
  <si>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</si>
  <si>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10 8 02 61930</t>
  </si>
  <si>
    <t>10 8 02 00000</t>
  </si>
  <si>
    <t>Подпрограмма "Реализация полномочий в сфере жилищно-коммунального хозяйства"</t>
  </si>
  <si>
    <t>Основное мероприятие "Финансовое обеспечение расходов, направленных на осуществление полномочий в сфере жилищно-коммунального хозяйства"</t>
  </si>
  <si>
    <t>Осуществление переданных органам местного самоуправления полномочий по региональному государственному жилищному контролю (надзору) за соблюдением гражданами требований правил пользования газом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</si>
  <si>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</si>
  <si>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</si>
  <si>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Капитальный ремонт сетей водоснабжения, водоотведения, теплоснабжения</t>
  </si>
  <si>
    <t>10 3 02 К8408</t>
  </si>
  <si>
    <t>Строительство и реконструкция сетей водоснабжения, водоотведения, теплоснабжения</t>
  </si>
  <si>
    <t>10 3 05 00191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</si>
  <si>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округов"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</si>
  <si>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округов))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</si>
  <si>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водоснабжения и водоотведения городских округов (актуализированных схем водоснабжения и водоотведения городских округов))</t>
  </si>
  <si>
    <t>10 6 01 00190</t>
  </si>
  <si>
    <t>Подпрограмма "Чистая вода"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</si>
  <si>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</si>
  <si>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10 1 00 00000</t>
  </si>
  <si>
    <t>14 2 04 00000</t>
  </si>
  <si>
    <t>14 2 04 S0240</t>
  </si>
  <si>
    <t>14 2 04 00201</t>
  </si>
  <si>
    <t>14 2 04 00202</t>
  </si>
  <si>
    <t>14 2 04 00203</t>
  </si>
  <si>
    <t>14 2 04 00204</t>
  </si>
  <si>
    <t>14 2 04 00210</t>
  </si>
  <si>
    <t>Основное мероприятие "Ремонт, капитальный ремонт сети автомобильных дорог, мостов и путепроводов местного значения"</t>
  </si>
  <si>
    <t>17 2 F2 S2740</t>
  </si>
  <si>
    <t>Подпрограмма "Создание условий для обеспечения комфортного проживания жителей, в том числе в многоквартирных домах на территории Московской области"</t>
  </si>
  <si>
    <t>17 2 F2 00000</t>
  </si>
  <si>
    <t>Основное мероприятие «Обеспечение комфортной среды проживания на территории муниципального образвания Московской области»</t>
  </si>
  <si>
    <t>17 2 01 00620</t>
  </si>
  <si>
    <t>Организация наружного освещения</t>
  </si>
  <si>
    <t>17 2 01 01330</t>
  </si>
  <si>
    <t>Благоустройство общественных территорий в малых городах и исторических поселениях - победителях Всероссийского конкурса лучших проектов создания комфортной городской среды</t>
  </si>
  <si>
    <t>17 2 01 S1870</t>
  </si>
  <si>
    <t>17 2 01 S2890</t>
  </si>
  <si>
    <t>Создание и ремонт пешеходных коммуникаций</t>
  </si>
  <si>
    <t>Ямочный ремонт асфальтового покрытия дворовых территорий</t>
  </si>
  <si>
    <t>17 2 03 00000</t>
  </si>
  <si>
    <t>17 2 03 S0950</t>
  </si>
  <si>
    <t>Обустройство и установка детских, игровых площадок на территории муниципальных образований</t>
  </si>
  <si>
    <t>17 1 01 S1580</t>
  </si>
  <si>
    <t>Основное мероприятие "Обеспечение комфортной среды проживания на территории муниципального образования Московской области"</t>
  </si>
  <si>
    <t>Cоздание административных комиссий, уполномоченных рассматривать дела об административных правонарушениях в сфере благоустройства</t>
  </si>
  <si>
    <t>17 2 01 62670</t>
  </si>
  <si>
    <t>08 1 01 00300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</si>
  <si>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</si>
  <si>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</si>
  <si>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08 3 03 00000</t>
  </si>
  <si>
    <t>Основное мероприятие "Развитие похоронного дела"</t>
  </si>
  <si>
    <t>08 1 01 00320</t>
  </si>
  <si>
    <t>Подпрограмма "Эффективное управление имущественным комплексом"</t>
  </si>
  <si>
    <t>Основное мероприятие "Управление имуществом, находящимся в муниципальной собственности, и выполнение кадастровых работ"</t>
  </si>
  <si>
    <t>Основное мероприятие "Создание условий для реализации государственных полномочий в области земельных отношений"</t>
  </si>
  <si>
    <t>12 1 04 00000</t>
  </si>
  <si>
    <t xml:space="preserve"> 12 1 04 00130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</si>
  <si>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</si>
  <si>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</si>
  <si>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</si>
  <si>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</si>
  <si>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12 5 03 00000</t>
  </si>
  <si>
    <t>12 5 03 00830</t>
  </si>
  <si>
    <t>12 5 01 01680</t>
  </si>
  <si>
    <t>Обеспечение деятельности муниципальных казенных учреждений в сфере закупок товаров, работ, услуг</t>
  </si>
  <si>
    <t>12 3 01 00800</t>
  </si>
  <si>
    <t>Обслуживание государственного (муниципального) внутреннего  долга</t>
  </si>
  <si>
    <t>Распределение бюджетных ассигнований бюджета городского округа Кашира по разделам, подразделам, целевым статьям (муниципальным программам городского округа Кашира и непрограммным направлениям деятельности), группам и подгруппам видов расходов бюджета на 2023 год и на плановый период 2024-2025 годов</t>
  </si>
  <si>
    <t>07 2 01 01440</t>
  </si>
  <si>
    <t xml:space="preserve"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 </t>
  </si>
  <si>
    <t>07 4 04 00000</t>
  </si>
  <si>
    <t>Основное мероприятие "Вовлечение населения в мероприятия по охране леса"</t>
  </si>
  <si>
    <t>Организация мероприятий, связанных с содержанием закрытых полигонов твердых коммунальных отходов (Содержание полигона ТБО "Каширский")</t>
  </si>
  <si>
    <t>Комплексное благоустройство дворовых территорий</t>
  </si>
  <si>
    <t>Содержание территорий в нормативном состоянии</t>
  </si>
  <si>
    <t>13 1 01 00821</t>
  </si>
  <si>
    <t>13 1 01 00824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</si>
  <si>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печатных СМИ)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</si>
  <si>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электронных СМИ, распространяемых в сети Интернет (сетевых изданиях))</t>
  </si>
  <si>
    <t>15 3 00 00000</t>
  </si>
  <si>
    <t>15 3 01 00000</t>
  </si>
  <si>
    <t>15 3 01 06190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</si>
  <si>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</si>
  <si>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Основное мероприятие "Организация учета энергоресурсов в жилищном фонде Московской области"</t>
  </si>
  <si>
    <t>10 5 02 00000</t>
  </si>
  <si>
    <t>Выполнение работ по установке автоматизированных систем контроля за газовой безопасностью в жилых помещениях (квартирах) многоквартирных домов</t>
  </si>
  <si>
    <t>10 5 02 01500</t>
  </si>
  <si>
    <t>08 2 01 01850</t>
  </si>
  <si>
    <t>08 3 03 00670</t>
  </si>
  <si>
    <t>Устройство спортивных и детских площадок на территории муниципальных общеобразовательных организаций</t>
  </si>
  <si>
    <t>03 1 08 S2370</t>
  </si>
  <si>
    <t>03 1 E1 51721</t>
  </si>
  <si>
    <t>03 1 EВ 51791</t>
  </si>
  <si>
    <t>Основное мероприятие "Проведение капитального ремонта объектов дошкольного образования, закупка оборудования"</t>
  </si>
  <si>
    <t>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</t>
  </si>
  <si>
    <t>03 1 07 00000</t>
  </si>
  <si>
    <t>03 1 07 S2590</t>
  </si>
  <si>
    <t>12 1 02 00170</t>
  </si>
  <si>
    <t>Владение, пользование и распоряжение имуществом, находящимся в муниципальной собственности городского округа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</si>
  <si>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</si>
  <si>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07 4 04 01750</t>
  </si>
  <si>
    <t>Организация и проведение акций по посадке леса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</si>
  <si>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</si>
  <si>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10 2 02 00000</t>
  </si>
  <si>
    <t>03 1 EВ 00000</t>
  </si>
  <si>
    <t>03 1 08 L7501</t>
  </si>
  <si>
    <t>Реализация мероприятий по модернизации школьных систем образования (проведение работ по капитальному ремонту зданий региональных(муниципальных) общеобразовательных оргнизаций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</si>
  <si>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</si>
  <si>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</si>
  <si>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Проведение работ по капитальному ремонту зданий региональных (муниципальных) общеобразовательных организаций</t>
  </si>
  <si>
    <t>03 1 08 S3770</t>
  </si>
  <si>
    <t>Оснащение отремонтированных зданий общеобразовательных организаций средствами обучения и воспитания</t>
  </si>
  <si>
    <t>03 1 08 S3780</t>
  </si>
  <si>
    <t>0602</t>
  </si>
  <si>
    <t>Сбор, удаление отходов и очистка сточных вод</t>
  </si>
  <si>
    <t>Организация мероприятий по устранению загрязнения водных объектов</t>
  </si>
  <si>
    <t>07 2 03 01710</t>
  </si>
  <si>
    <t>10 2 02 74030</t>
  </si>
  <si>
    <t>Строительство (реконструкция) канализационных коллекторов, канализационных насосных станций за счет средств местного бюджета</t>
  </si>
  <si>
    <t>13 1 07 00000</t>
  </si>
  <si>
    <t>13 1 07 00660</t>
  </si>
  <si>
    <t>Основное мероприятие "Организация создания и эксплуатации сети объектов наружной рекламы"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</si>
  <si>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</si>
  <si>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"Организация строительства (реконструкции) объектов физической культуры и спорта"</t>
  </si>
  <si>
    <t>99 0 00 00080</t>
  </si>
  <si>
    <t>Оплата исполнительных листов, судебных издержек</t>
  </si>
  <si>
    <t>Исполнение судебных актов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</si>
  <si>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</si>
  <si>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Подпрограмма "Развитие газификации, топливозаправочного комплекса и электроэнергетики"</t>
  </si>
  <si>
    <t>Расходы на обеспечение деятельности (оказание услуг) муниципальных учреждений в сфере благоустройства (МКУ/МБУ/МАУ)</t>
  </si>
  <si>
    <t>17 2 01 06242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</si>
  <si>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городах)</t>
  </si>
  <si>
    <t>"Приложение2 к решению Совета депутатов     городского  округа Кашира  от 27.12 .2022 №130-н"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</si>
  <si>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</si>
  <si>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</si>
  <si>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10 3 04 00000</t>
  </si>
  <si>
    <t>10 3 04 01300</t>
  </si>
  <si>
    <t>Капитальные вложения в муниципальные объекты физической культуры и спорта за счет средств местного бюджета</t>
  </si>
  <si>
    <t>18 5 01 74220</t>
  </si>
  <si>
    <t>15 4 00 00000</t>
  </si>
  <si>
    <t>15 4 02 00000</t>
  </si>
  <si>
    <t>15 4 02 60690</t>
  </si>
  <si>
    <t>15 4 02 S0900</t>
  </si>
  <si>
    <t xml:space="preserve">Обеспечение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 </t>
  </si>
  <si>
    <t xml:space="preserve">Проведение капитального (текущего) ремонта и технического переоснащения помещений, выделенных муниципальным архивам </t>
  </si>
  <si>
    <t>13 1 01 00826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</si>
  <si>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</si>
  <si>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</si>
  <si>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03 1 02 62970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</si>
  <si>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</si>
  <si>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 xml:space="preserve"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 </t>
  </si>
  <si>
    <t>03 2 03 00000</t>
  </si>
  <si>
    <t>03 2 03 62980</t>
  </si>
  <si>
    <t>Основное мероприятие "Социальная поддержка отдельных категорий граждан и почетных граждан Московской области"</t>
  </si>
  <si>
    <t>Оказание мер социальной поддержки и социальной помощи гражданам (за счет средств, собранных в результате проведения "Дня благотворительного труда")</t>
  </si>
  <si>
    <t>04 1 09 00000</t>
  </si>
  <si>
    <t>04 1 09 00921</t>
  </si>
  <si>
    <t>12 5 01 00810</t>
  </si>
  <si>
    <t>Создание муниципальных предприятий</t>
  </si>
  <si>
    <t>Капитальный ремонт сетей водоснабжения, водоотведения, теплоснабжения за счет средств местного бюджета</t>
  </si>
  <si>
    <t>10 3 02 70320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</si>
  <si>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</si>
  <si>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Основное мероприятие "Эксплуатация Системы-112 на территории муниципального образования"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</si>
  <si>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</si>
  <si>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</si>
  <si>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за счет средств местного бюджета</t>
  </si>
  <si>
    <t>03 1 02 72870</t>
  </si>
  <si>
    <t>99 0 00 04000</t>
  </si>
  <si>
    <t>Иные расходы</t>
  </si>
  <si>
    <t>07 2 01 S1160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</si>
  <si>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</si>
  <si>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Закупка товаров, работ и услуг для государственных (муниципальных) нужд</t>
  </si>
  <si>
    <t>Софинансирование работ по капитальному ремонту и ремонту автомобильных дорог общего пользования местного значения за счет средств местного бюджета</t>
  </si>
  <si>
    <t>14 2 04 70240</t>
  </si>
  <si>
    <t>900306</t>
  </si>
  <si>
    <t>14 2 04 00205</t>
  </si>
  <si>
    <t>Дорожная деятельность в отношении автомобильных дорог местного значения в границах городского округа (актуализация комплексной схемы организации ДД)</t>
  </si>
  <si>
    <t>13 1 01 00822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</si>
  <si>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(вещания) телепередач)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</si>
  <si>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</si>
  <si>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</si>
  <si>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</si>
  <si>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10 1 02 01540</t>
  </si>
  <si>
    <t>Содержание и ремонт шахтных колодцев</t>
  </si>
  <si>
    <t>Проведение работ по капитальному ремонту зданий региональных (муниципальных) общеобразовательных организаций за счет средств местного бюджета</t>
  </si>
  <si>
    <t>03 1 08 73770</t>
  </si>
  <si>
    <t>02 2 01 60370</t>
  </si>
  <si>
    <t>02 3 01 60370</t>
  </si>
  <si>
    <t>Основное мероприятие "Обеспечение функций муниципальных учреждений культуры Московской области"</t>
  </si>
  <si>
    <t>Субсидии автономным  учреждениям</t>
  </si>
  <si>
    <t>02 4 07 00000</t>
  </si>
  <si>
    <t>02 4 07 60370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</si>
  <si>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</si>
  <si>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Осуществление расходов, связанных с планировкой территорий</t>
  </si>
  <si>
    <t>16 2 01 00000</t>
  </si>
  <si>
    <t>16 2 01 01910</t>
  </si>
  <si>
    <t>Сохранение достигнутого уровня заработной платы отдельных категорий работников в сферах здравоохранения, культуры</t>
  </si>
  <si>
    <t>05 1 01 60370</t>
  </si>
  <si>
    <t>Основное мероприятие "Сохранение достигнутого уровня заработной платы отдельных категорий работников учреждений физической культуры и спорта"</t>
  </si>
  <si>
    <t>05 2 04 00000</t>
  </si>
  <si>
    <t>05 2 04 60370</t>
  </si>
  <si>
    <t xml:space="preserve">к решению Совета депутатов     городского  округа Кашира  от 25.08.2023 № 79-н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</si>
</sst>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3" x14ac:knownFonts="1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1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1" fillId="0" borderId="21"/>
    <xf numFmtId="0" fontId="12" fillId="0" borderId="21" applyFill="0" applyProtection="0"/>
  </cellStyleXfs>
  <cellXfs count="28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0" fontId="10" fillId="0" borderId="21" xfId="0" applyFont="1" applyBorder="1" applyAlignment="1">
      <alignment vertical="center" wrapText="1"/>
    </xf>
    <xf numFmtId="0" fontId="10" fillId="0" borderId="0" xfId="0" applyFont="1"/>
    <xf numFmtId="0" fontId="10" fillId="0" borderId="21" xfId="0" applyFont="1" applyBorder="1"/>
    <xf numFmtId="164" fontId="10" fillId="0" borderId="12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164" fontId="10" fillId="0" borderId="21" xfId="0" applyNumberFormat="1" applyFont="1" applyBorder="1" applyAlignment="1">
      <alignment horizontal="center" vertical="center"/>
    </xf>
    <xf numFmtId="164" fontId="10" fillId="0" borderId="0" xfId="0" applyNumberFormat="1" applyFont="1"/>
    <xf numFmtId="164" fontId="13" fillId="0" borderId="12" xfId="0" applyNumberFormat="1" applyFont="1" applyBorder="1" applyAlignment="1">
      <alignment horizontal="center" vertical="center" wrapText="1"/>
    </xf>
    <xf numFmtId="0" fontId="13" fillId="0" borderId="0" xfId="0" applyFont="1"/>
    <xf numFmtId="49" fontId="14" fillId="0" borderId="5" xfId="2" applyNumberFormat="1" applyFont="1" applyFill="1" applyBorder="1" applyAlignment="1">
      <alignment horizontal="center" vertical="center"/>
    </xf>
    <xf numFmtId="0" fontId="16" fillId="0" borderId="23" xfId="2" applyNumberFormat="1" applyFont="1" applyFill="1" applyBorder="1" applyAlignment="1">
      <alignment horizontal="left" vertical="top" wrapText="1"/>
    </xf>
    <xf numFmtId="0" fontId="17" fillId="0" borderId="23" xfId="7" applyNumberFormat="1" applyFont="1" applyFill="1" applyBorder="1" applyAlignment="1">
      <alignment vertical="top" wrapText="1"/>
    </xf>
    <xf numFmtId="49" fontId="16" fillId="0" borderId="5" xfId="2" applyNumberFormat="1" applyFont="1" applyFill="1" applyBorder="1" applyAlignment="1">
      <alignment horizontal="center" vertical="center"/>
    </xf>
    <xf numFmtId="49" fontId="17" fillId="0" borderId="5" xfId="7" applyNumberFormat="1" applyFont="1" applyFill="1" applyBorder="1" applyAlignment="1">
      <alignment horizontal="center" vertical="center"/>
    </xf>
    <xf numFmtId="0" fontId="15" fillId="0" borderId="5" xfId="4" applyNumberFormat="1" applyFont="1" applyFill="1" applyBorder="1" applyAlignment="1">
      <alignment horizontal="center" vertical="center"/>
    </xf>
    <xf numFmtId="164" fontId="13" fillId="0" borderId="21" xfId="0" applyNumberFormat="1" applyFont="1" applyBorder="1" applyAlignment="1">
      <alignment horizontal="center" vertical="center"/>
    </xf>
    <xf numFmtId="49" fontId="14" fillId="0" borderId="5" xfId="4" applyNumberFormat="1" applyFont="1" applyFill="1" applyBorder="1" applyAlignment="1">
      <alignment horizontal="center" vertical="center"/>
    </xf>
    <xf numFmtId="49" fontId="17" fillId="0" borderId="5" xfId="6" applyNumberFormat="1" applyFont="1" applyFill="1" applyBorder="1" applyAlignment="1">
      <alignment horizontal="center" vertical="center"/>
    </xf>
    <xf numFmtId="0" fontId="17" fillId="0" borderId="5" xfId="6" applyNumberFormat="1" applyFont="1" applyFill="1" applyBorder="1" applyAlignment="1">
      <alignment horizontal="center" vertical="center"/>
    </xf>
    <xf numFmtId="0" fontId="17" fillId="0" borderId="5" xfId="5" applyNumberFormat="1" applyFont="1" applyFill="1" applyBorder="1" applyAlignment="1">
      <alignment horizontal="center" vertical="center"/>
    </xf>
    <xf numFmtId="49" fontId="16" fillId="0" borderId="5" xfId="4" applyNumberFormat="1" applyFont="1" applyFill="1" applyBorder="1" applyAlignment="1">
      <alignment horizontal="center" vertical="center"/>
    </xf>
    <xf numFmtId="0" fontId="13" fillId="0" borderId="21" xfId="0" applyFont="1" applyBorder="1"/>
    <xf numFmtId="0" fontId="17" fillId="0" borderId="5" xfId="4" applyNumberFormat="1" applyFont="1" applyFill="1" applyBorder="1" applyAlignment="1">
      <alignment horizontal="center" vertical="center"/>
    </xf>
    <xf numFmtId="0" fontId="15" fillId="0" borderId="5" xfId="5" applyNumberFormat="1" applyFont="1" applyFill="1" applyBorder="1" applyAlignment="1">
      <alignment horizontal="center" vertical="center"/>
    </xf>
    <xf numFmtId="0" fontId="16" fillId="0" borderId="23" xfId="3" applyNumberFormat="1" applyFont="1" applyFill="1" applyBorder="1" applyAlignment="1">
      <alignment vertical="center" wrapText="1"/>
    </xf>
    <xf numFmtId="49" fontId="16" fillId="0" borderId="5" xfId="3" applyNumberFormat="1" applyFont="1" applyFill="1" applyBorder="1" applyAlignment="1">
      <alignment horizontal="center" vertical="center"/>
    </xf>
    <xf numFmtId="0" fontId="16" fillId="0" borderId="5" xfId="3" applyNumberFormat="1" applyFont="1" applyFill="1" applyBorder="1" applyAlignment="1">
      <alignment horizontal="center" vertical="center"/>
    </xf>
    <xf numFmtId="0" fontId="16" fillId="0" borderId="23" xfId="2" applyNumberFormat="1" applyFont="1" applyFill="1" applyBorder="1" applyAlignment="1">
      <alignment vertical="center" wrapText="1"/>
    </xf>
    <xf numFmtId="0" fontId="16" fillId="0" borderId="5" xfId="2" applyNumberFormat="1" applyFont="1" applyFill="1" applyBorder="1" applyAlignment="1">
      <alignment horizontal="center" vertical="center"/>
    </xf>
    <xf numFmtId="0" fontId="16" fillId="0" borderId="23" xfId="7" applyNumberFormat="1" applyFont="1" applyFill="1" applyBorder="1" applyAlignment="1">
      <alignment vertical="center" wrapText="1"/>
    </xf>
    <xf numFmtId="0" fontId="16" fillId="0" borderId="5" xfId="7" applyNumberFormat="1" applyFont="1" applyFill="1" applyBorder="1" applyAlignment="1">
      <alignment horizontal="center" vertical="center"/>
    </xf>
    <xf numFmtId="0" fontId="15" fillId="0" borderId="5" xfId="6" applyNumberFormat="1" applyFont="1" applyFill="1" applyBorder="1" applyAlignment="1">
      <alignment horizontal="center" vertical="center"/>
    </xf>
    <xf numFmtId="0" fontId="16" fillId="0" borderId="5" xfId="6" applyNumberFormat="1" applyFont="1" applyFill="1" applyBorder="1" applyAlignment="1">
      <alignment horizontal="center" vertical="center"/>
    </xf>
    <xf numFmtId="0" fontId="17" fillId="0" borderId="5" xfId="7" applyNumberFormat="1" applyFont="1" applyFill="1" applyBorder="1" applyAlignment="1">
      <alignment horizontal="center" vertical="center"/>
    </xf>
    <xf numFmtId="49" fontId="16" fillId="0" borderId="5" xfId="7" applyNumberFormat="1" applyFont="1" applyFill="1" applyBorder="1" applyAlignment="1">
      <alignment horizontal="center" vertical="center"/>
    </xf>
    <xf numFmtId="49" fontId="15" fillId="0" borderId="5" xfId="4" applyNumberFormat="1" applyFont="1" applyFill="1" applyBorder="1" applyAlignment="1">
      <alignment horizontal="center" vertical="center"/>
    </xf>
    <xf numFmtId="0" fontId="16" fillId="0" borderId="23" xfId="3" applyNumberFormat="1" applyFont="1" applyFill="1" applyBorder="1" applyAlignment="1">
      <alignment horizontal="left" vertical="top" wrapText="1"/>
    </xf>
    <xf numFmtId="0" fontId="16" fillId="0" borderId="23" xfId="7" applyNumberFormat="1" applyFont="1" applyFill="1" applyBorder="1" applyAlignment="1">
      <alignment horizontal="left" vertical="top" wrapText="1"/>
    </xf>
    <xf numFmtId="0" fontId="16" fillId="0" borderId="5" xfId="4" applyNumberFormat="1" applyFont="1" applyFill="1" applyBorder="1" applyAlignment="1">
      <alignment horizontal="center" vertical="center"/>
    </xf>
    <xf numFmtId="0" fontId="16" fillId="0" borderId="23" xfId="2" applyNumberFormat="1" applyFont="1" applyFill="1" applyBorder="1" applyAlignment="1">
      <alignment horizontal="left" vertical="center" wrapText="1"/>
    </xf>
    <xf numFmtId="0" fontId="17" fillId="0" borderId="23" xfId="6" applyNumberFormat="1" applyFont="1" applyFill="1" applyBorder="1" applyAlignment="1">
      <alignment vertical="top" wrapText="1"/>
    </xf>
    <xf numFmtId="49" fontId="14" fillId="0" borderId="5" xfId="7" applyNumberFormat="1" applyFont="1" applyFill="1" applyBorder="1" applyAlignment="1">
      <alignment horizontal="center" vertical="center"/>
    </xf>
    <xf numFmtId="0" fontId="16" fillId="0" borderId="23" xfId="6" applyNumberFormat="1" applyFont="1" applyFill="1" applyBorder="1" applyAlignment="1">
      <alignment vertical="center" wrapText="1"/>
    </xf>
    <xf numFmtId="0" fontId="15" fillId="0" borderId="5" xfId="7" applyNumberFormat="1" applyFont="1" applyFill="1" applyBorder="1" applyAlignment="1">
      <alignment horizontal="center" vertical="center"/>
    </xf>
    <xf numFmtId="0" fontId="14" fillId="0" borderId="5" xfId="2" applyNumberFormat="1" applyFont="1" applyFill="1" applyBorder="1" applyAlignment="1">
      <alignment horizontal="center" vertical="center"/>
    </xf>
    <xf numFmtId="0" fontId="16" fillId="0" borderId="23" xfId="5" applyNumberFormat="1" applyFont="1" applyFill="1" applyBorder="1" applyAlignment="1">
      <alignment vertical="top" wrapText="1"/>
    </xf>
    <xf numFmtId="49" fontId="17" fillId="0" borderId="5" xfId="5" applyNumberFormat="1" applyFont="1" applyFill="1" applyBorder="1" applyAlignment="1">
      <alignment horizontal="center" vertical="center"/>
    </xf>
    <xf numFmtId="0" fontId="17" fillId="0" borderId="23" xfId="4" applyNumberFormat="1" applyFont="1" applyFill="1" applyBorder="1" applyAlignment="1">
      <alignment vertical="top" wrapText="1"/>
    </xf>
    <xf numFmtId="49" fontId="17" fillId="0" borderId="5" xfId="4" applyNumberFormat="1" applyFont="1" applyFill="1" applyBorder="1" applyAlignment="1">
      <alignment horizontal="center" vertical="center"/>
    </xf>
    <xf numFmtId="0" fontId="10" fillId="0" borderId="21" xfId="0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0" fontId="16" fillId="0" borderId="23" xfId="3" applyNumberFormat="1" applyFont="1" applyFill="1" applyBorder="1" applyAlignment="1">
      <alignment wrapText="1"/>
    </xf>
    <xf numFmtId="49" fontId="16" fillId="0" borderId="23" xfId="0" applyNumberFormat="1" applyFont="1" applyBorder="1" applyAlignment="1" applyProtection="1">
      <alignment horizontal="left" vertical="top" wrapText="1"/>
      <protection locked="0" hidden="1"/>
    </xf>
    <xf numFmtId="0" fontId="16" fillId="0" borderId="23" xfId="0" applyFont="1" applyBorder="1" applyAlignment="1" applyProtection="1">
      <alignment horizontal="left" vertical="top" wrapText="1"/>
      <protection locked="0" hidden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21" xfId="0" applyFont="1" applyBorder="1" applyAlignment="1">
      <alignment horizontal="right" vertical="center" wrapText="1"/>
    </xf>
    <xf numFmtId="0" fontId="14" fillId="0" borderId="21" xfId="0" applyFont="1" applyBorder="1" applyAlignment="1">
      <alignment wrapText="1"/>
    </xf>
    <xf numFmtId="0" fontId="16" fillId="0" borderId="2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4" fontId="16" fillId="0" borderId="5" xfId="0" applyNumberFormat="1" applyFont="1" applyBorder="1" applyAlignment="1">
      <alignment horizontal="right" vertical="center"/>
    </xf>
    <xf numFmtId="164" fontId="16" fillId="0" borderId="22" xfId="0" applyNumberFormat="1" applyFont="1" applyBorder="1" applyAlignment="1">
      <alignment horizontal="right" vertical="center"/>
    </xf>
    <xf numFmtId="49" fontId="16" fillId="0" borderId="23" xfId="0" applyNumberFormat="1" applyFont="1" applyBorder="1" applyAlignment="1" applyProtection="1">
      <alignment horizontal="left" vertical="center" wrapText="1"/>
      <protection locked="0" hidden="1"/>
    </xf>
    <xf numFmtId="49" fontId="16" fillId="0" borderId="5" xfId="0" applyNumberFormat="1" applyFont="1" applyBorder="1" applyAlignment="1" applyProtection="1">
      <alignment horizontal="center" vertical="center" wrapText="1"/>
      <protection locked="0" hidden="1"/>
    </xf>
    <xf numFmtId="49" fontId="14" fillId="0" borderId="23" xfId="0" applyNumberFormat="1" applyFont="1" applyBorder="1" applyAlignment="1" applyProtection="1">
      <alignment horizontal="left" vertical="center" wrapText="1"/>
      <protection locked="0" hidden="1"/>
    </xf>
    <xf numFmtId="49" fontId="14" fillId="0" borderId="5" xfId="0" applyNumberFormat="1" applyFont="1" applyBorder="1" applyAlignment="1" applyProtection="1">
      <alignment horizontal="center" vertical="center" wrapText="1"/>
      <protection locked="0" hidden="1"/>
    </xf>
    <xf numFmtId="164" fontId="14" fillId="0" borderId="5" xfId="0" applyNumberFormat="1" applyFont="1" applyBorder="1" applyAlignment="1">
      <alignment horizontal="right" vertical="center"/>
    </xf>
    <xf numFmtId="164" fontId="14" fillId="0" borderId="22" xfId="0" applyNumberFormat="1" applyFont="1" applyBorder="1" applyAlignment="1">
      <alignment horizontal="right" vertical="center"/>
    </xf>
    <xf numFmtId="0" fontId="15" fillId="0" borderId="23" xfId="0" applyFont="1" applyBorder="1" applyAlignment="1">
      <alignment vertical="top" wrapText="1"/>
    </xf>
    <xf numFmtId="0" fontId="15" fillId="0" borderId="5" xfId="0" applyFont="1" applyBorder="1" applyAlignment="1">
      <alignment horizontal="center" vertical="center"/>
    </xf>
    <xf numFmtId="0" fontId="16" fillId="0" borderId="23" xfId="0" applyFont="1" applyBorder="1" applyAlignment="1" applyProtection="1">
      <alignment horizontal="left" vertical="center" wrapText="1"/>
      <protection locked="0" hidden="1"/>
    </xf>
    <xf numFmtId="0" fontId="14" fillId="0" borderId="23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3" xfId="0" applyFont="1" applyBorder="1" applyAlignment="1">
      <alignment vertical="top" wrapText="1"/>
    </xf>
    <xf numFmtId="164" fontId="18" fillId="0" borderId="5" xfId="0" applyNumberFormat="1" applyFont="1" applyBorder="1" applyAlignment="1">
      <alignment horizontal="right" vertical="center"/>
    </xf>
    <xf numFmtId="164" fontId="18" fillId="0" borderId="22" xfId="0" applyNumberFormat="1" applyFont="1" applyBorder="1" applyAlignment="1">
      <alignment horizontal="right" vertical="center"/>
    </xf>
    <xf numFmtId="164" fontId="20" fillId="0" borderId="5" xfId="0" applyNumberFormat="1" applyFont="1" applyBorder="1" applyAlignment="1">
      <alignment horizontal="right" vertical="center"/>
    </xf>
    <xf numFmtId="164" fontId="20" fillId="0" borderId="22" xfId="0" applyNumberFormat="1" applyFont="1" applyBorder="1" applyAlignment="1">
      <alignment horizontal="right" vertical="center"/>
    </xf>
    <xf numFmtId="49" fontId="16" fillId="0" borderId="23" xfId="0" applyNumberFormat="1" applyFont="1" applyBorder="1" applyAlignment="1" applyProtection="1">
      <alignment vertical="top" wrapText="1"/>
      <protection locked="0" hidden="1"/>
    </xf>
    <xf numFmtId="0" fontId="14" fillId="0" borderId="23" xfId="0" applyFont="1" applyBorder="1" applyAlignment="1" applyProtection="1">
      <alignment horizontal="left" vertical="top" wrapText="1"/>
      <protection locked="0" hidden="1"/>
    </xf>
    <xf numFmtId="49" fontId="16" fillId="0" borderId="23" xfId="0" applyNumberFormat="1" applyFont="1" applyBorder="1" applyAlignment="1" applyProtection="1">
      <alignment wrapText="1"/>
      <protection locked="0" hidden="1"/>
    </xf>
    <xf numFmtId="49" fontId="14" fillId="0" borderId="5" xfId="0" applyNumberFormat="1" applyFont="1" applyBorder="1" applyAlignment="1">
      <alignment horizontal="center" vertical="center" wrapText="1"/>
    </xf>
    <xf numFmtId="0" fontId="16" fillId="0" borderId="23" xfId="0" applyFont="1" applyBorder="1" applyAlignment="1" applyProtection="1">
      <alignment wrapText="1"/>
      <protection locked="0" hidden="1"/>
    </xf>
    <xf numFmtId="0" fontId="14" fillId="0" borderId="23" xfId="0" applyFont="1" applyBorder="1" applyAlignment="1" applyProtection="1">
      <alignment wrapText="1"/>
      <protection locked="0" hidden="1"/>
    </xf>
    <xf numFmtId="49" fontId="16" fillId="0" borderId="5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0" fontId="21" fillId="0" borderId="5" xfId="0" quotePrefix="1" applyFont="1" applyBorder="1" applyAlignment="1">
      <alignment horizontal="center" vertical="center"/>
    </xf>
    <xf numFmtId="164" fontId="21" fillId="0" borderId="5" xfId="0" applyNumberFormat="1" applyFont="1" applyBorder="1" applyAlignment="1">
      <alignment horizontal="right" vertical="center"/>
    </xf>
    <xf numFmtId="164" fontId="21" fillId="0" borderId="22" xfId="0" applyNumberFormat="1" applyFont="1" applyBorder="1" applyAlignment="1">
      <alignment horizontal="right" vertical="center"/>
    </xf>
    <xf numFmtId="49" fontId="18" fillId="0" borderId="23" xfId="0" applyNumberFormat="1" applyFont="1" applyBorder="1" applyAlignment="1" applyProtection="1">
      <alignment wrapText="1"/>
      <protection locked="0" hidden="1"/>
    </xf>
    <xf numFmtId="0" fontId="20" fillId="0" borderId="23" xfId="0" applyFont="1" applyBorder="1" applyAlignment="1" applyProtection="1">
      <alignment wrapText="1"/>
      <protection locked="0" hidden="1"/>
    </xf>
    <xf numFmtId="0" fontId="19" fillId="0" borderId="5" xfId="0" quotePrefix="1" applyFont="1" applyBorder="1" applyAlignment="1">
      <alignment horizontal="center" vertical="center"/>
    </xf>
    <xf numFmtId="164" fontId="19" fillId="0" borderId="5" xfId="0" applyNumberFormat="1" applyFont="1" applyBorder="1" applyAlignment="1">
      <alignment horizontal="right" vertical="center"/>
    </xf>
    <xf numFmtId="164" fontId="19" fillId="0" borderId="22" xfId="0" applyNumberFormat="1" applyFont="1" applyBorder="1" applyAlignment="1">
      <alignment horizontal="right" vertical="center"/>
    </xf>
    <xf numFmtId="164" fontId="22" fillId="0" borderId="5" xfId="0" applyNumberFormat="1" applyFont="1" applyBorder="1" applyAlignment="1">
      <alignment horizontal="right" vertical="center"/>
    </xf>
    <xf numFmtId="164" fontId="22" fillId="0" borderId="22" xfId="0" applyNumberFormat="1" applyFont="1" applyBorder="1" applyAlignment="1">
      <alignment horizontal="right" vertical="center"/>
    </xf>
    <xf numFmtId="164" fontId="14" fillId="0" borderId="5" xfId="0" applyNumberFormat="1" applyFont="1" applyBorder="1" applyAlignment="1">
      <alignment horizontal="right"/>
    </xf>
    <xf numFmtId="164" fontId="14" fillId="0" borderId="22" xfId="0" applyNumberFormat="1" applyFont="1" applyBorder="1" applyAlignment="1">
      <alignment horizontal="right"/>
    </xf>
    <xf numFmtId="0" fontId="14" fillId="0" borderId="23" xfId="0" applyFont="1" applyBorder="1" applyAlignment="1" applyProtection="1">
      <alignment horizontal="left" vertical="center" wrapText="1"/>
      <protection locked="0" hidden="1"/>
    </xf>
    <xf numFmtId="0" fontId="14" fillId="0" borderId="23" xfId="0" applyFont="1" applyBorder="1" applyAlignment="1">
      <alignment vertical="center" wrapText="1"/>
    </xf>
    <xf numFmtId="49" fontId="18" fillId="0" borderId="23" xfId="0" applyNumberFormat="1" applyFont="1" applyBorder="1" applyAlignment="1" applyProtection="1">
      <alignment horizontal="left" vertical="center" wrapText="1"/>
      <protection locked="0" hidden="1"/>
    </xf>
    <xf numFmtId="49" fontId="18" fillId="0" borderId="5" xfId="0" applyNumberFormat="1" applyFont="1" applyBorder="1" applyAlignment="1" applyProtection="1">
      <alignment horizontal="center" vertical="center" wrapText="1"/>
      <protection locked="0" hidden="1"/>
    </xf>
    <xf numFmtId="0" fontId="16" fillId="0" borderId="23" xfId="0" applyFont="1" applyBorder="1" applyAlignment="1">
      <alignment horizontal="left"/>
    </xf>
    <xf numFmtId="49" fontId="16" fillId="0" borderId="5" xfId="0" applyNumberFormat="1" applyFont="1" applyBorder="1" applyAlignment="1" applyProtection="1">
      <alignment horizontal="center" wrapText="1"/>
      <protection locked="0" hidden="1"/>
    </xf>
    <xf numFmtId="0" fontId="14" fillId="0" borderId="23" xfId="0" applyFont="1" applyBorder="1" applyAlignment="1" applyProtection="1">
      <alignment vertical="top" wrapText="1"/>
      <protection locked="0" hidden="1"/>
    </xf>
    <xf numFmtId="0" fontId="16" fillId="0" borderId="23" xfId="0" applyFont="1" applyBorder="1" applyAlignment="1" applyProtection="1">
      <alignment vertical="top" wrapText="1"/>
      <protection locked="0" hidden="1"/>
    </xf>
    <xf numFmtId="49" fontId="14" fillId="0" borderId="23" xfId="0" applyNumberFormat="1" applyFont="1" applyBorder="1" applyAlignment="1" applyProtection="1">
      <alignment vertical="top" wrapText="1"/>
      <protection locked="0" hidden="1"/>
    </xf>
    <xf numFmtId="49" fontId="14" fillId="0" borderId="23" xfId="0" applyNumberFormat="1" applyFont="1" applyBorder="1" applyAlignment="1" applyProtection="1">
      <alignment horizontal="left" vertical="top" wrapText="1"/>
      <protection locked="0" hidden="1"/>
    </xf>
    <xf numFmtId="0" fontId="19" fillId="0" borderId="23" xfId="0" applyFont="1" applyBorder="1" applyAlignment="1">
      <alignment vertical="center" wrapText="1"/>
    </xf>
    <xf numFmtId="0" fontId="22" fillId="0" borderId="23" xfId="0" applyFont="1" applyBorder="1" applyAlignment="1">
      <alignment vertical="center" wrapText="1"/>
    </xf>
    <xf numFmtId="0" fontId="16" fillId="0" borderId="5" xfId="0" applyFont="1" applyBorder="1"/>
    <xf numFmtId="0" fontId="14" fillId="0" borderId="5" xfId="0" applyFont="1" applyBorder="1"/>
    <xf numFmtId="49" fontId="14" fillId="0" borderId="23" xfId="0" applyNumberFormat="1" applyFont="1" applyBorder="1" applyAlignment="1" applyProtection="1">
      <alignment wrapText="1"/>
      <protection locked="0" hidden="1"/>
    </xf>
    <xf numFmtId="0" fontId="18" fillId="0" borderId="23" xfId="0" applyFont="1" applyBorder="1" applyAlignment="1" applyProtection="1">
      <alignment wrapText="1"/>
      <protection locked="0" hidden="1"/>
    </xf>
    <xf numFmtId="0" fontId="20" fillId="0" borderId="23" xfId="0" applyFont="1" applyBorder="1" applyAlignment="1" applyProtection="1">
      <alignment vertical="top" wrapText="1"/>
      <protection locked="0" hidden="1"/>
    </xf>
    <xf numFmtId="0" fontId="16" fillId="0" borderId="23" xfId="0" applyFont="1" applyBorder="1" applyAlignment="1">
      <alignment wrapText="1"/>
    </xf>
    <xf numFmtId="0" fontId="14" fillId="0" borderId="5" xfId="0" applyFont="1" applyBorder="1" applyAlignment="1">
      <alignment horizontal="center"/>
    </xf>
    <xf numFmtId="0" fontId="17" fillId="0" borderId="5" xfId="0" applyFont="1" applyBorder="1" applyAlignment="1">
      <alignment horizontal="right" vertical="center"/>
    </xf>
    <xf numFmtId="0" fontId="15" fillId="0" borderId="5" xfId="0" applyFont="1" applyBorder="1" applyAlignment="1">
      <alignment horizontal="right" vertical="center"/>
    </xf>
    <xf numFmtId="0" fontId="16" fillId="0" borderId="23" xfId="0" applyFont="1" applyBorder="1" applyAlignment="1" applyProtection="1">
      <alignment vertical="center" wrapText="1"/>
      <protection locked="0" hidden="1"/>
    </xf>
    <xf numFmtId="0" fontId="14" fillId="0" borderId="23" xfId="0" applyFont="1" applyBorder="1" applyAlignment="1">
      <alignment wrapText="1"/>
    </xf>
    <xf numFmtId="0" fontId="16" fillId="0" borderId="23" xfId="0" applyFont="1" applyBorder="1"/>
    <xf numFmtId="0" fontId="21" fillId="0" borderId="23" xfId="0" applyFont="1" applyBorder="1" applyAlignment="1">
      <alignment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22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164" fontId="14" fillId="0" borderId="22" xfId="0" applyNumberFormat="1" applyFont="1" applyBorder="1" applyAlignment="1">
      <alignment horizontal="right" vertical="center" wrapText="1"/>
    </xf>
    <xf numFmtId="0" fontId="14" fillId="0" borderId="23" xfId="0" applyFont="1" applyBorder="1"/>
    <xf numFmtId="0" fontId="16" fillId="0" borderId="5" xfId="0" quotePrefix="1" applyFont="1" applyBorder="1" applyAlignment="1">
      <alignment horizontal="center" vertical="center"/>
    </xf>
    <xf numFmtId="0" fontId="14" fillId="0" borderId="5" xfId="0" quotePrefix="1" applyFont="1" applyBorder="1" applyAlignment="1">
      <alignment horizontal="center" vertical="center"/>
    </xf>
    <xf numFmtId="0" fontId="14" fillId="0" borderId="23" xfId="0" applyFont="1" applyBorder="1" applyAlignment="1">
      <alignment vertical="top" wrapText="1"/>
    </xf>
    <xf numFmtId="49" fontId="16" fillId="0" borderId="5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 applyProtection="1">
      <alignment horizontal="center" wrapText="1"/>
      <protection locked="0" hidden="1"/>
    </xf>
    <xf numFmtId="164" fontId="16" fillId="0" borderId="28" xfId="0" applyNumberFormat="1" applyFont="1" applyBorder="1" applyAlignment="1">
      <alignment horizontal="right" vertical="center"/>
    </xf>
    <xf numFmtId="164" fontId="16" fillId="0" borderId="29" xfId="0" applyNumberFormat="1" applyFont="1" applyBorder="1" applyAlignment="1">
      <alignment horizontal="right" vertical="center"/>
    </xf>
    <xf numFmtId="0" fontId="16" fillId="0" borderId="28" xfId="0" applyFont="1" applyBorder="1" applyAlignment="1">
      <alignment horizontal="left"/>
    </xf>
    <xf numFmtId="0" fontId="16" fillId="0" borderId="5" xfId="0" applyFont="1" applyBorder="1" applyAlignment="1">
      <alignment horizontal="right" vertical="center"/>
    </xf>
    <xf numFmtId="0" fontId="16" fillId="0" borderId="21" xfId="0" applyFont="1" applyBorder="1" applyAlignment="1">
      <alignment horizontal="center" wrapText="1"/>
    </xf>
    <xf numFmtId="0" fontId="16" fillId="0" borderId="22" xfId="0" applyFont="1" applyBorder="1" applyAlignment="1">
      <alignment horizontal="right" vertical="center"/>
    </xf>
    <xf numFmtId="0" fontId="14" fillId="0" borderId="0" xfId="0" applyFont="1" applyAlignment="1">
      <alignment vertical="center" wrapText="1"/>
    </xf>
    <xf numFmtId="165" fontId="10" fillId="0" borderId="5" xfId="0" applyNumberFormat="1" applyFont="1" applyBorder="1"/>
    <xf numFmtId="164" fontId="14" fillId="0" borderId="5" xfId="0" applyNumberFormat="1" applyFont="1" applyBorder="1" applyAlignment="1">
      <alignment horizontal="center" vertical="center"/>
    </xf>
    <xf numFmtId="164" fontId="14" fillId="0" borderId="22" xfId="0" applyNumberFormat="1" applyFont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wrapText="1"/>
    </xf>
    <xf numFmtId="164" fontId="20" fillId="0" borderId="11" xfId="0" applyNumberFormat="1" applyFont="1" applyBorder="1" applyAlignment="1">
      <alignment horizontal="right" vertical="center"/>
    </xf>
    <xf numFmtId="0" fontId="16" fillId="0" borderId="0" xfId="0" applyFont="1" applyAlignment="1">
      <alignment wrapText="1"/>
    </xf>
    <xf numFmtId="164" fontId="16" fillId="0" borderId="5" xfId="0" applyNumberFormat="1" applyFont="1" applyBorder="1" applyAlignment="1">
      <alignment horizontal="right"/>
    </xf>
    <xf numFmtId="0" fontId="10" fillId="0" borderId="21" xfId="0" applyFont="1" applyBorder="1" applyAlignment="1">
      <alignment horizontal="right" vertical="center" wrapText="1"/>
    </xf>
    <xf numFmtId="0" fontId="16" fillId="0" borderId="27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0" fontId="16" fillId="0" borderId="24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6" fillId="0" borderId="25" xfId="0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16" fillId="0" borderId="21" xfId="0" applyFont="1" applyBorder="1" applyAlignment="1">
      <alignment horizontal="center" wrapText="1"/>
    </xf>
    <xf numFmtId="0" fontId="16" fillId="0" borderId="26" xfId="0" applyFont="1" applyBorder="1" applyAlignment="1">
      <alignment horizontal="right" vertical="center"/>
    </xf>
    <xf numFmtId="0" fontId="16" fillId="0" borderId="22" xfId="0" applyFont="1" applyBorder="1" applyAlignment="1">
      <alignment horizontal="right" vertical="center"/>
    </xf>
    <xf numFmtId="0" fontId="14" fillId="0" borderId="21" xfId="0" applyFont="1" applyBorder="1" applyAlignment="1">
      <alignment horizontal="right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</cellXfs>
  <cellStyles count="11">
    <cellStyle name="1" xfId="1" xr:uid="{00000000-0005-0000-0000-000000000000}"/>
    <cellStyle name="2" xfId="2" xr:uid="{00000000-0005-0000-0000-000001000000}"/>
    <cellStyle name="3" xfId="3" xr:uid="{00000000-0005-0000-0000-000002000000}"/>
    <cellStyle name="4" xfId="4" xr:uid="{00000000-0005-0000-0000-000003000000}"/>
    <cellStyle name="5" xfId="5" xr:uid="{00000000-0005-0000-0000-000004000000}"/>
    <cellStyle name="6" xfId="6" xr:uid="{00000000-0005-0000-0000-000005000000}"/>
    <cellStyle name="7" xfId="7" xr:uid="{00000000-0005-0000-0000-000006000000}"/>
    <cellStyle name="8" xfId="8" xr:uid="{00000000-0005-0000-0000-000007000000}"/>
    <cellStyle name="Обычный" xfId="0" builtinId="0"/>
    <cellStyle name="Обычный 2" xfId="9" xr:uid="{00000000-0005-0000-0000-000009000000}"/>
    <cellStyle name="Обычный 3" xfId="10" xr:uid="{00000000-0005-0000-0000-00000A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4B3E3"/>
      <color rgb="FFE1D8F0"/>
      <color rgb="FFFFFF99"/>
      <color rgb="FFFFF176"/>
      <color rgb="FFD1C4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98"/>
  <sheetViews>
    <sheetView tabSelected="1" view="pageBreakPreview" topLeftCell="A1083" zoomScaleNormal="90" zoomScaleSheetLayoutView="100" workbookViewId="0">
      <selection activeCell="M1093" sqref="M1093"/>
    </sheetView>
  </sheetViews>
  <sheetFormatPr defaultColWidth="9.140625" defaultRowHeight="12.75" x14ac:dyDescent="0.2"/>
  <cols>
    <col min="1" max="1" width="66.140625" style="125" customWidth="1"/>
    <col min="2" max="2" width="9.140625" style="125" customWidth="1"/>
    <col min="3" max="3" width="14.7109375" style="126" customWidth="1"/>
    <col min="4" max="4" width="8.42578125" style="125" customWidth="1"/>
    <col min="5" max="5" width="7.42578125" style="125" customWidth="1"/>
    <col min="6" max="6" width="14.28515625" style="127" customWidth="1"/>
    <col min="7" max="7" width="15.42578125" style="127" customWidth="1"/>
    <col min="8" max="8" width="15.7109375" style="127" customWidth="1"/>
    <col min="9" max="9" width="5.85546875" style="71" hidden="1" customWidth="1"/>
    <col min="10" max="10" width="9.140625" style="71"/>
    <col min="11" max="11" width="14.5703125" style="71" customWidth="1"/>
    <col min="12" max="16384" width="9.140625" style="71"/>
  </cols>
  <sheetData>
    <row r="1" spans="1:9" x14ac:dyDescent="0.2">
      <c r="H1" s="127" t="s">
        <v>468</v>
      </c>
    </row>
    <row r="2" spans="1:9" s="70" customFormat="1" ht="23.45" customHeight="1" x14ac:dyDescent="0.2">
      <c r="A2" s="128"/>
      <c r="B2" s="128"/>
      <c r="C2" s="128"/>
      <c r="D2" s="128"/>
      <c r="E2" s="128"/>
      <c r="F2" s="221" t="s">
        <v>897</v>
      </c>
      <c r="G2" s="221"/>
      <c r="H2" s="221"/>
    </row>
    <row r="3" spans="1:9" s="70" customFormat="1" ht="28.15" customHeight="1" x14ac:dyDescent="0.2">
      <c r="A3" s="128"/>
      <c r="B3" s="128"/>
      <c r="C3" s="128"/>
      <c r="D3" s="128"/>
      <c r="E3" s="128"/>
      <c r="F3" s="221" t="s">
        <v>828</v>
      </c>
      <c r="G3" s="221"/>
      <c r="H3" s="221"/>
      <c r="I3" s="119"/>
    </row>
    <row r="4" spans="1:9" ht="31.15" customHeight="1" x14ac:dyDescent="0.2">
      <c r="A4" s="230" t="s">
        <v>763</v>
      </c>
      <c r="B4" s="230"/>
      <c r="C4" s="230"/>
      <c r="D4" s="230"/>
      <c r="E4" s="230"/>
      <c r="F4" s="230"/>
      <c r="G4" s="230"/>
      <c r="H4" s="230"/>
    </row>
    <row r="5" spans="1:9" ht="13.5" thickBot="1" x14ac:dyDescent="0.25">
      <c r="A5" s="210"/>
      <c r="B5" s="129"/>
      <c r="C5" s="129"/>
      <c r="D5" s="129"/>
      <c r="E5" s="129"/>
      <c r="F5" s="233" t="s">
        <v>137</v>
      </c>
      <c r="G5" s="233"/>
      <c r="H5" s="233"/>
    </row>
    <row r="6" spans="1:9" x14ac:dyDescent="0.2">
      <c r="A6" s="224" t="s">
        <v>3</v>
      </c>
      <c r="B6" s="227" t="s">
        <v>139</v>
      </c>
      <c r="C6" s="227"/>
      <c r="D6" s="227"/>
      <c r="E6" s="227"/>
      <c r="F6" s="228">
        <v>2023</v>
      </c>
      <c r="G6" s="228">
        <v>2024</v>
      </c>
      <c r="H6" s="231">
        <v>2025</v>
      </c>
      <c r="I6" s="72"/>
    </row>
    <row r="7" spans="1:9" ht="12" customHeight="1" x14ac:dyDescent="0.2">
      <c r="A7" s="225"/>
      <c r="B7" s="226" t="s">
        <v>194</v>
      </c>
      <c r="C7" s="226" t="s">
        <v>140</v>
      </c>
      <c r="D7" s="226" t="s">
        <v>141</v>
      </c>
      <c r="E7" s="226" t="s">
        <v>225</v>
      </c>
      <c r="F7" s="229"/>
      <c r="G7" s="229"/>
      <c r="H7" s="232"/>
      <c r="I7" s="72"/>
    </row>
    <row r="8" spans="1:9" ht="17.25" customHeight="1" x14ac:dyDescent="0.2">
      <c r="A8" s="225"/>
      <c r="B8" s="226"/>
      <c r="C8" s="226"/>
      <c r="D8" s="226"/>
      <c r="E8" s="226"/>
      <c r="F8" s="229"/>
      <c r="G8" s="229"/>
      <c r="H8" s="232"/>
      <c r="I8" s="72"/>
    </row>
    <row r="9" spans="1:9" x14ac:dyDescent="0.2">
      <c r="A9" s="130">
        <v>1</v>
      </c>
      <c r="B9" s="131">
        <v>2</v>
      </c>
      <c r="C9" s="131">
        <v>3</v>
      </c>
      <c r="D9" s="131">
        <v>4</v>
      </c>
      <c r="E9" s="131">
        <v>5</v>
      </c>
      <c r="F9" s="209">
        <v>6</v>
      </c>
      <c r="G9" s="209">
        <v>7</v>
      </c>
      <c r="H9" s="211">
        <v>8</v>
      </c>
      <c r="I9" s="72"/>
    </row>
    <row r="10" spans="1:9" x14ac:dyDescent="0.2">
      <c r="A10" s="106" t="s">
        <v>59</v>
      </c>
      <c r="B10" s="95" t="s">
        <v>347</v>
      </c>
      <c r="C10" s="95"/>
      <c r="D10" s="96"/>
      <c r="E10" s="96"/>
      <c r="F10" s="132">
        <f>F11+F18+F31+F106+F127+F135</f>
        <v>614625.69999999995</v>
      </c>
      <c r="G10" s="132">
        <f>G11+G18+G31+G106+G127+G135</f>
        <v>524990.79999999993</v>
      </c>
      <c r="H10" s="133">
        <f>H11+H18+H31+H106+H127+H135</f>
        <v>520097.79999999993</v>
      </c>
      <c r="I10" s="72"/>
    </row>
    <row r="11" spans="1:9" ht="25.5" x14ac:dyDescent="0.2">
      <c r="A11" s="80" t="s">
        <v>60</v>
      </c>
      <c r="B11" s="82" t="s">
        <v>195</v>
      </c>
      <c r="C11" s="82"/>
      <c r="D11" s="98"/>
      <c r="E11" s="98"/>
      <c r="F11" s="132">
        <f t="shared" ref="F11:F12" si="0">F12</f>
        <v>2635.2</v>
      </c>
      <c r="G11" s="132">
        <f t="shared" ref="G11:H14" si="1">G12</f>
        <v>2635.2</v>
      </c>
      <c r="H11" s="133">
        <f t="shared" si="1"/>
        <v>2635.2</v>
      </c>
      <c r="I11" s="72"/>
    </row>
    <row r="12" spans="1:9" ht="25.5" x14ac:dyDescent="0.2">
      <c r="A12" s="134" t="s">
        <v>691</v>
      </c>
      <c r="B12" s="82" t="s">
        <v>195</v>
      </c>
      <c r="C12" s="135" t="s">
        <v>174</v>
      </c>
      <c r="D12" s="131"/>
      <c r="E12" s="131"/>
      <c r="F12" s="132">
        <f t="shared" si="0"/>
        <v>2635.2</v>
      </c>
      <c r="G12" s="132">
        <f t="shared" si="1"/>
        <v>2635.2</v>
      </c>
      <c r="H12" s="133">
        <f t="shared" si="1"/>
        <v>2635.2</v>
      </c>
      <c r="I12" s="72"/>
    </row>
    <row r="13" spans="1:9" x14ac:dyDescent="0.2">
      <c r="A13" s="134" t="s">
        <v>227</v>
      </c>
      <c r="B13" s="82" t="s">
        <v>195</v>
      </c>
      <c r="C13" s="135" t="s">
        <v>189</v>
      </c>
      <c r="D13" s="88"/>
      <c r="E13" s="88"/>
      <c r="F13" s="132">
        <f>F14</f>
        <v>2635.2</v>
      </c>
      <c r="G13" s="132">
        <f t="shared" si="1"/>
        <v>2635.2</v>
      </c>
      <c r="H13" s="133">
        <f t="shared" si="1"/>
        <v>2635.2</v>
      </c>
      <c r="I13" s="72"/>
    </row>
    <row r="14" spans="1:9" ht="25.5" x14ac:dyDescent="0.2">
      <c r="A14" s="123" t="s">
        <v>348</v>
      </c>
      <c r="B14" s="82" t="s">
        <v>195</v>
      </c>
      <c r="C14" s="135" t="s">
        <v>190</v>
      </c>
      <c r="D14" s="89"/>
      <c r="E14" s="89"/>
      <c r="F14" s="132">
        <f>F15</f>
        <v>2635.2</v>
      </c>
      <c r="G14" s="132">
        <f t="shared" si="1"/>
        <v>2635.2</v>
      </c>
      <c r="H14" s="133">
        <f t="shared" si="1"/>
        <v>2635.2</v>
      </c>
      <c r="I14" s="72"/>
    </row>
    <row r="15" spans="1:9" x14ac:dyDescent="0.2">
      <c r="A15" s="136" t="s">
        <v>226</v>
      </c>
      <c r="B15" s="79" t="s">
        <v>195</v>
      </c>
      <c r="C15" s="137" t="s">
        <v>228</v>
      </c>
      <c r="D15" s="93"/>
      <c r="E15" s="93"/>
      <c r="F15" s="138">
        <f t="shared" ref="F15:H16" si="2">F16</f>
        <v>2635.2</v>
      </c>
      <c r="G15" s="138">
        <f t="shared" si="2"/>
        <v>2635.2</v>
      </c>
      <c r="H15" s="139">
        <f t="shared" si="2"/>
        <v>2635.2</v>
      </c>
      <c r="I15" s="72"/>
    </row>
    <row r="16" spans="1:9" ht="38.25" x14ac:dyDescent="0.2">
      <c r="A16" s="140" t="s">
        <v>62</v>
      </c>
      <c r="B16" s="79" t="s">
        <v>195</v>
      </c>
      <c r="C16" s="137" t="s">
        <v>228</v>
      </c>
      <c r="D16" s="141" t="s">
        <v>63</v>
      </c>
      <c r="E16" s="141"/>
      <c r="F16" s="138">
        <f t="shared" si="2"/>
        <v>2635.2</v>
      </c>
      <c r="G16" s="138">
        <f t="shared" si="2"/>
        <v>2635.2</v>
      </c>
      <c r="H16" s="139">
        <f t="shared" si="2"/>
        <v>2635.2</v>
      </c>
      <c r="I16" s="72"/>
    </row>
    <row r="17" spans="1:9" x14ac:dyDescent="0.2">
      <c r="A17" s="140" t="s">
        <v>64</v>
      </c>
      <c r="B17" s="79" t="s">
        <v>195</v>
      </c>
      <c r="C17" s="137" t="s">
        <v>228</v>
      </c>
      <c r="D17" s="141" t="s">
        <v>65</v>
      </c>
      <c r="E17" s="141">
        <v>900100</v>
      </c>
      <c r="F17" s="138">
        <v>2635.2</v>
      </c>
      <c r="G17" s="138">
        <v>2635.2</v>
      </c>
      <c r="H17" s="139">
        <v>2635.2</v>
      </c>
      <c r="I17" s="72"/>
    </row>
    <row r="18" spans="1:9" ht="38.25" x14ac:dyDescent="0.2">
      <c r="A18" s="80" t="s">
        <v>66</v>
      </c>
      <c r="B18" s="82" t="s">
        <v>196</v>
      </c>
      <c r="C18" s="82"/>
      <c r="D18" s="98"/>
      <c r="E18" s="98"/>
      <c r="F18" s="132">
        <f t="shared" ref="F18:H18" si="3">F19</f>
        <v>9465.6999999999989</v>
      </c>
      <c r="G18" s="132">
        <f t="shared" si="3"/>
        <v>8697.6999999999989</v>
      </c>
      <c r="H18" s="133">
        <f t="shared" si="3"/>
        <v>8697.6999999999989</v>
      </c>
      <c r="I18" s="72"/>
    </row>
    <row r="19" spans="1:9" ht="25.5" x14ac:dyDescent="0.2">
      <c r="A19" s="107" t="s">
        <v>229</v>
      </c>
      <c r="B19" s="82" t="s">
        <v>196</v>
      </c>
      <c r="C19" s="104" t="s">
        <v>153</v>
      </c>
      <c r="D19" s="100"/>
      <c r="E19" s="100"/>
      <c r="F19" s="132">
        <f>F20+F23+F26</f>
        <v>9465.6999999999989</v>
      </c>
      <c r="G19" s="132">
        <f t="shared" ref="G19:H19" si="4">G20+G23+G26</f>
        <v>8697.6999999999989</v>
      </c>
      <c r="H19" s="133">
        <f t="shared" si="4"/>
        <v>8697.6999999999989</v>
      </c>
      <c r="I19" s="72"/>
    </row>
    <row r="20" spans="1:9" x14ac:dyDescent="0.2">
      <c r="A20" s="142" t="s">
        <v>230</v>
      </c>
      <c r="B20" s="82" t="s">
        <v>196</v>
      </c>
      <c r="C20" s="135" t="s">
        <v>231</v>
      </c>
      <c r="D20" s="108"/>
      <c r="E20" s="108"/>
      <c r="F20" s="138">
        <f t="shared" ref="F20:H21" si="5">F21</f>
        <v>2474.8000000000002</v>
      </c>
      <c r="G20" s="138">
        <f t="shared" si="5"/>
        <v>2259.8000000000002</v>
      </c>
      <c r="H20" s="139">
        <f t="shared" si="5"/>
        <v>2259.8000000000002</v>
      </c>
      <c r="I20" s="72"/>
    </row>
    <row r="21" spans="1:9" ht="38.25" x14ac:dyDescent="0.2">
      <c r="A21" s="143" t="s">
        <v>62</v>
      </c>
      <c r="B21" s="79" t="s">
        <v>196</v>
      </c>
      <c r="C21" s="137" t="s">
        <v>231</v>
      </c>
      <c r="D21" s="144" t="s">
        <v>63</v>
      </c>
      <c r="E21" s="144"/>
      <c r="F21" s="138">
        <f t="shared" si="5"/>
        <v>2474.8000000000002</v>
      </c>
      <c r="G21" s="138">
        <f t="shared" si="5"/>
        <v>2259.8000000000002</v>
      </c>
      <c r="H21" s="139">
        <f t="shared" si="5"/>
        <v>2259.8000000000002</v>
      </c>
      <c r="I21" s="72"/>
    </row>
    <row r="22" spans="1:9" x14ac:dyDescent="0.2">
      <c r="A22" s="143" t="s">
        <v>64</v>
      </c>
      <c r="B22" s="79" t="s">
        <v>196</v>
      </c>
      <c r="C22" s="137" t="s">
        <v>231</v>
      </c>
      <c r="D22" s="144" t="s">
        <v>65</v>
      </c>
      <c r="E22" s="141">
        <v>900100</v>
      </c>
      <c r="F22" s="138">
        <v>2474.8000000000002</v>
      </c>
      <c r="G22" s="138">
        <v>2259.8000000000002</v>
      </c>
      <c r="H22" s="139">
        <v>2259.8000000000002</v>
      </c>
      <c r="I22" s="72"/>
    </row>
    <row r="23" spans="1:9" ht="25.5" x14ac:dyDescent="0.2">
      <c r="A23" s="142" t="s">
        <v>400</v>
      </c>
      <c r="B23" s="82" t="s">
        <v>196</v>
      </c>
      <c r="C23" s="135" t="s">
        <v>232</v>
      </c>
      <c r="D23" s="145"/>
      <c r="E23" s="145"/>
      <c r="F23" s="138">
        <f t="shared" ref="F23:H24" si="6">F24</f>
        <v>1626.6</v>
      </c>
      <c r="G23" s="138">
        <f t="shared" si="6"/>
        <v>1841.6</v>
      </c>
      <c r="H23" s="139">
        <f t="shared" si="6"/>
        <v>1841.6</v>
      </c>
      <c r="I23" s="72"/>
    </row>
    <row r="24" spans="1:9" ht="38.25" x14ac:dyDescent="0.2">
      <c r="A24" s="140" t="s">
        <v>62</v>
      </c>
      <c r="B24" s="79" t="s">
        <v>196</v>
      </c>
      <c r="C24" s="137" t="s">
        <v>232</v>
      </c>
      <c r="D24" s="141" t="s">
        <v>63</v>
      </c>
      <c r="E24" s="141"/>
      <c r="F24" s="138">
        <f t="shared" si="6"/>
        <v>1626.6</v>
      </c>
      <c r="G24" s="138">
        <f t="shared" si="6"/>
        <v>1841.6</v>
      </c>
      <c r="H24" s="139">
        <f t="shared" si="6"/>
        <v>1841.6</v>
      </c>
      <c r="I24" s="72"/>
    </row>
    <row r="25" spans="1:9" x14ac:dyDescent="0.2">
      <c r="A25" s="140" t="s">
        <v>64</v>
      </c>
      <c r="B25" s="79" t="s">
        <v>196</v>
      </c>
      <c r="C25" s="137" t="s">
        <v>232</v>
      </c>
      <c r="D25" s="141" t="s">
        <v>65</v>
      </c>
      <c r="E25" s="141">
        <v>900100</v>
      </c>
      <c r="F25" s="138">
        <v>1626.6</v>
      </c>
      <c r="G25" s="138">
        <v>1841.6</v>
      </c>
      <c r="H25" s="139">
        <v>1841.6</v>
      </c>
      <c r="I25" s="72"/>
    </row>
    <row r="26" spans="1:9" ht="25.5" x14ac:dyDescent="0.2">
      <c r="A26" s="142" t="s">
        <v>233</v>
      </c>
      <c r="B26" s="82" t="s">
        <v>196</v>
      </c>
      <c r="C26" s="135" t="s">
        <v>234</v>
      </c>
      <c r="D26" s="145"/>
      <c r="E26" s="145"/>
      <c r="F26" s="138">
        <f>F27+F29</f>
        <v>5364.2999999999993</v>
      </c>
      <c r="G26" s="138">
        <f t="shared" ref="G26:H26" si="7">G27+G29</f>
        <v>4596.2999999999993</v>
      </c>
      <c r="H26" s="139">
        <f t="shared" si="7"/>
        <v>4596.2999999999993</v>
      </c>
      <c r="I26" s="72"/>
    </row>
    <row r="27" spans="1:9" ht="38.25" x14ac:dyDescent="0.2">
      <c r="A27" s="140" t="s">
        <v>62</v>
      </c>
      <c r="B27" s="79" t="s">
        <v>196</v>
      </c>
      <c r="C27" s="137" t="s">
        <v>234</v>
      </c>
      <c r="D27" s="141" t="s">
        <v>63</v>
      </c>
      <c r="E27" s="141"/>
      <c r="F27" s="138">
        <f t="shared" ref="F27:H27" si="8">F28</f>
        <v>4787.3999999999996</v>
      </c>
      <c r="G27" s="138">
        <f t="shared" si="8"/>
        <v>4253.3999999999996</v>
      </c>
      <c r="H27" s="139">
        <f t="shared" si="8"/>
        <v>4253.3999999999996</v>
      </c>
      <c r="I27" s="72"/>
    </row>
    <row r="28" spans="1:9" x14ac:dyDescent="0.2">
      <c r="A28" s="140" t="s">
        <v>64</v>
      </c>
      <c r="B28" s="79" t="s">
        <v>196</v>
      </c>
      <c r="C28" s="137" t="s">
        <v>234</v>
      </c>
      <c r="D28" s="141" t="s">
        <v>65</v>
      </c>
      <c r="E28" s="141">
        <v>900100</v>
      </c>
      <c r="F28" s="138">
        <v>4787.3999999999996</v>
      </c>
      <c r="G28" s="138">
        <v>4253.3999999999996</v>
      </c>
      <c r="H28" s="139">
        <v>4253.3999999999996</v>
      </c>
      <c r="I28" s="72"/>
    </row>
    <row r="29" spans="1:9" ht="25.5" x14ac:dyDescent="0.2">
      <c r="A29" s="140" t="s">
        <v>67</v>
      </c>
      <c r="B29" s="79" t="s">
        <v>196</v>
      </c>
      <c r="C29" s="137" t="s">
        <v>234</v>
      </c>
      <c r="D29" s="141" t="s">
        <v>68</v>
      </c>
      <c r="E29" s="141"/>
      <c r="F29" s="138">
        <f t="shared" ref="F29:H29" si="9">F30</f>
        <v>576.9</v>
      </c>
      <c r="G29" s="138">
        <f t="shared" si="9"/>
        <v>342.9</v>
      </c>
      <c r="H29" s="139">
        <f t="shared" si="9"/>
        <v>342.9</v>
      </c>
      <c r="I29" s="72"/>
    </row>
    <row r="30" spans="1:9" ht="25.5" x14ac:dyDescent="0.2">
      <c r="A30" s="140" t="s">
        <v>69</v>
      </c>
      <c r="B30" s="79" t="s">
        <v>196</v>
      </c>
      <c r="C30" s="137" t="s">
        <v>234</v>
      </c>
      <c r="D30" s="141" t="s">
        <v>70</v>
      </c>
      <c r="E30" s="141">
        <v>900100</v>
      </c>
      <c r="F30" s="138">
        <v>576.9</v>
      </c>
      <c r="G30" s="138">
        <v>342.9</v>
      </c>
      <c r="H30" s="139">
        <v>342.9</v>
      </c>
      <c r="I30" s="72"/>
    </row>
    <row r="31" spans="1:9" ht="38.25" x14ac:dyDescent="0.2">
      <c r="A31" s="80" t="s">
        <v>71</v>
      </c>
      <c r="B31" s="82" t="s">
        <v>197</v>
      </c>
      <c r="C31" s="131"/>
      <c r="D31" s="131"/>
      <c r="E31" s="131"/>
      <c r="F31" s="132">
        <f>F32+F48+F56+F64+F90+F40+F98+F78</f>
        <v>132264.5</v>
      </c>
      <c r="G31" s="132">
        <f>G32+G48+G56+G64+G90+G40+G98+G78</f>
        <v>123920.79999999999</v>
      </c>
      <c r="H31" s="132">
        <f>H32+H48+H56+H64+H90+H40+H98+H78</f>
        <v>119028</v>
      </c>
      <c r="I31" s="74" t="e">
        <f>#REF!+I32+I48+I56+I64+I90+I40</f>
        <v>#REF!</v>
      </c>
    </row>
    <row r="32" spans="1:9" x14ac:dyDescent="0.2">
      <c r="A32" s="134" t="s">
        <v>239</v>
      </c>
      <c r="B32" s="82" t="s">
        <v>197</v>
      </c>
      <c r="C32" s="135" t="s">
        <v>149</v>
      </c>
      <c r="D32" s="103"/>
      <c r="E32" s="103"/>
      <c r="F32" s="132">
        <f>F33</f>
        <v>4650</v>
      </c>
      <c r="G32" s="132">
        <f t="shared" ref="G32:H32" si="10">G33</f>
        <v>4705</v>
      </c>
      <c r="H32" s="133">
        <f t="shared" si="10"/>
        <v>4747</v>
      </c>
      <c r="I32" s="72"/>
    </row>
    <row r="33" spans="1:9" x14ac:dyDescent="0.2">
      <c r="A33" s="146" t="s">
        <v>120</v>
      </c>
      <c r="B33" s="90" t="s">
        <v>197</v>
      </c>
      <c r="C33" s="135" t="s">
        <v>455</v>
      </c>
      <c r="D33" s="145"/>
      <c r="E33" s="145"/>
      <c r="F33" s="147">
        <f>F34</f>
        <v>4650</v>
      </c>
      <c r="G33" s="147">
        <f t="shared" ref="G33:H34" si="11">G34</f>
        <v>4705</v>
      </c>
      <c r="H33" s="148">
        <f t="shared" si="11"/>
        <v>4747</v>
      </c>
      <c r="I33" s="72"/>
    </row>
    <row r="34" spans="1:9" ht="38.25" x14ac:dyDescent="0.2">
      <c r="A34" s="146" t="s">
        <v>623</v>
      </c>
      <c r="B34" s="90" t="s">
        <v>197</v>
      </c>
      <c r="C34" s="135" t="s">
        <v>621</v>
      </c>
      <c r="D34" s="145"/>
      <c r="E34" s="145"/>
      <c r="F34" s="147">
        <f>F35</f>
        <v>4650</v>
      </c>
      <c r="G34" s="147">
        <f t="shared" si="11"/>
        <v>4705</v>
      </c>
      <c r="H34" s="148">
        <f t="shared" si="11"/>
        <v>4747</v>
      </c>
      <c r="I34" s="72"/>
    </row>
    <row r="35" spans="1:9" ht="38.25" x14ac:dyDescent="0.2">
      <c r="A35" s="140" t="s">
        <v>410</v>
      </c>
      <c r="B35" s="86" t="s">
        <v>197</v>
      </c>
      <c r="C35" s="137" t="s">
        <v>622</v>
      </c>
      <c r="D35" s="141"/>
      <c r="E35" s="141"/>
      <c r="F35" s="149">
        <f>F36+F38</f>
        <v>4650</v>
      </c>
      <c r="G35" s="149">
        <f t="shared" ref="G35:H35" si="12">G36+G38</f>
        <v>4705</v>
      </c>
      <c r="H35" s="150">
        <f t="shared" si="12"/>
        <v>4747</v>
      </c>
      <c r="I35" s="72"/>
    </row>
    <row r="36" spans="1:9" ht="38.25" x14ac:dyDescent="0.2">
      <c r="A36" s="140" t="s">
        <v>62</v>
      </c>
      <c r="B36" s="86" t="s">
        <v>197</v>
      </c>
      <c r="C36" s="137" t="s">
        <v>622</v>
      </c>
      <c r="D36" s="141" t="s">
        <v>63</v>
      </c>
      <c r="E36" s="141"/>
      <c r="F36" s="138">
        <f>F37</f>
        <v>3998.5</v>
      </c>
      <c r="G36" s="138">
        <f t="shared" ref="G36:H36" si="13">G37</f>
        <v>3998.5</v>
      </c>
      <c r="H36" s="139">
        <f t="shared" si="13"/>
        <v>3998.5</v>
      </c>
      <c r="I36" s="72"/>
    </row>
    <row r="37" spans="1:9" x14ac:dyDescent="0.2">
      <c r="A37" s="140" t="s">
        <v>64</v>
      </c>
      <c r="B37" s="86" t="s">
        <v>197</v>
      </c>
      <c r="C37" s="137" t="s">
        <v>622</v>
      </c>
      <c r="D37" s="141" t="s">
        <v>65</v>
      </c>
      <c r="E37" s="141">
        <v>900303</v>
      </c>
      <c r="F37" s="138">
        <v>3998.5</v>
      </c>
      <c r="G37" s="138">
        <v>3998.5</v>
      </c>
      <c r="H37" s="139">
        <v>3998.5</v>
      </c>
      <c r="I37" s="72"/>
    </row>
    <row r="38" spans="1:9" ht="25.5" x14ac:dyDescent="0.2">
      <c r="A38" s="140" t="s">
        <v>67</v>
      </c>
      <c r="B38" s="86" t="s">
        <v>197</v>
      </c>
      <c r="C38" s="137" t="s">
        <v>622</v>
      </c>
      <c r="D38" s="141" t="s">
        <v>68</v>
      </c>
      <c r="E38" s="141"/>
      <c r="F38" s="138">
        <f>F39</f>
        <v>651.5</v>
      </c>
      <c r="G38" s="138">
        <f t="shared" ref="G38:H38" si="14">G39</f>
        <v>706.5</v>
      </c>
      <c r="H38" s="139">
        <f t="shared" si="14"/>
        <v>748.5</v>
      </c>
      <c r="I38" s="72"/>
    </row>
    <row r="39" spans="1:9" ht="25.5" x14ac:dyDescent="0.2">
      <c r="A39" s="140" t="s">
        <v>69</v>
      </c>
      <c r="B39" s="86" t="s">
        <v>197</v>
      </c>
      <c r="C39" s="137" t="s">
        <v>622</v>
      </c>
      <c r="D39" s="141" t="s">
        <v>70</v>
      </c>
      <c r="E39" s="141">
        <v>900303</v>
      </c>
      <c r="F39" s="138">
        <v>651.5</v>
      </c>
      <c r="G39" s="138">
        <v>706.5</v>
      </c>
      <c r="H39" s="139">
        <v>748.5</v>
      </c>
      <c r="I39" s="72"/>
    </row>
    <row r="40" spans="1:9" x14ac:dyDescent="0.2">
      <c r="A40" s="151" t="s">
        <v>278</v>
      </c>
      <c r="B40" s="82" t="s">
        <v>197</v>
      </c>
      <c r="C40" s="135" t="s">
        <v>162</v>
      </c>
      <c r="D40" s="144"/>
      <c r="E40" s="144"/>
      <c r="F40" s="132">
        <f>F41</f>
        <v>266</v>
      </c>
      <c r="G40" s="132">
        <f t="shared" ref="G40:H42" si="15">G41</f>
        <v>213</v>
      </c>
      <c r="H40" s="133">
        <f t="shared" si="15"/>
        <v>213</v>
      </c>
      <c r="I40" s="72"/>
    </row>
    <row r="41" spans="1:9" ht="25.5" x14ac:dyDescent="0.2">
      <c r="A41" s="151" t="s">
        <v>695</v>
      </c>
      <c r="B41" s="82" t="s">
        <v>197</v>
      </c>
      <c r="C41" s="135" t="s">
        <v>163</v>
      </c>
      <c r="D41" s="145"/>
      <c r="E41" s="145"/>
      <c r="F41" s="132">
        <f>F42</f>
        <v>266</v>
      </c>
      <c r="G41" s="132">
        <f t="shared" si="15"/>
        <v>213</v>
      </c>
      <c r="H41" s="133">
        <f t="shared" si="15"/>
        <v>213</v>
      </c>
      <c r="I41" s="72"/>
    </row>
    <row r="42" spans="1:9" ht="25.5" x14ac:dyDescent="0.2">
      <c r="A42" s="151" t="s">
        <v>696</v>
      </c>
      <c r="B42" s="79" t="s">
        <v>197</v>
      </c>
      <c r="C42" s="137" t="s">
        <v>164</v>
      </c>
      <c r="D42" s="141"/>
      <c r="E42" s="141"/>
      <c r="F42" s="132">
        <f>F43</f>
        <v>266</v>
      </c>
      <c r="G42" s="132">
        <f t="shared" si="15"/>
        <v>213</v>
      </c>
      <c r="H42" s="133">
        <f t="shared" si="15"/>
        <v>213</v>
      </c>
      <c r="I42" s="72"/>
    </row>
    <row r="43" spans="1:9" ht="38.25" x14ac:dyDescent="0.2">
      <c r="A43" s="151" t="s">
        <v>692</v>
      </c>
      <c r="B43" s="79" t="s">
        <v>197</v>
      </c>
      <c r="C43" s="137" t="s">
        <v>279</v>
      </c>
      <c r="D43" s="89"/>
      <c r="E43" s="89"/>
      <c r="F43" s="132">
        <f>F44+F46</f>
        <v>266</v>
      </c>
      <c r="G43" s="132">
        <f>G44+G46</f>
        <v>213</v>
      </c>
      <c r="H43" s="133">
        <f>H44+H46</f>
        <v>213</v>
      </c>
      <c r="I43" s="72"/>
    </row>
    <row r="44" spans="1:9" ht="38.25" x14ac:dyDescent="0.2">
      <c r="A44" s="140" t="s">
        <v>62</v>
      </c>
      <c r="B44" s="79" t="s">
        <v>197</v>
      </c>
      <c r="C44" s="137" t="s">
        <v>279</v>
      </c>
      <c r="D44" s="141" t="s">
        <v>63</v>
      </c>
      <c r="E44" s="141"/>
      <c r="F44" s="138">
        <f>F45</f>
        <v>221</v>
      </c>
      <c r="G44" s="138">
        <f t="shared" ref="G44:H44" si="16">G45</f>
        <v>177</v>
      </c>
      <c r="H44" s="139">
        <f t="shared" si="16"/>
        <v>177</v>
      </c>
      <c r="I44" s="72"/>
    </row>
    <row r="45" spans="1:9" x14ac:dyDescent="0.2">
      <c r="A45" s="140" t="s">
        <v>64</v>
      </c>
      <c r="B45" s="79" t="s">
        <v>197</v>
      </c>
      <c r="C45" s="137" t="s">
        <v>279</v>
      </c>
      <c r="D45" s="141" t="s">
        <v>65</v>
      </c>
      <c r="E45" s="141">
        <v>900303</v>
      </c>
      <c r="F45" s="138">
        <v>221</v>
      </c>
      <c r="G45" s="138">
        <v>177</v>
      </c>
      <c r="H45" s="139">
        <v>177</v>
      </c>
      <c r="I45" s="72"/>
    </row>
    <row r="46" spans="1:9" ht="25.5" x14ac:dyDescent="0.2">
      <c r="A46" s="140" t="s">
        <v>67</v>
      </c>
      <c r="B46" s="79" t="s">
        <v>197</v>
      </c>
      <c r="C46" s="137" t="s">
        <v>279</v>
      </c>
      <c r="D46" s="141" t="s">
        <v>68</v>
      </c>
      <c r="E46" s="141"/>
      <c r="F46" s="138">
        <f>F47</f>
        <v>45</v>
      </c>
      <c r="G46" s="138">
        <f t="shared" ref="G46:H46" si="17">G47</f>
        <v>36</v>
      </c>
      <c r="H46" s="139">
        <f t="shared" si="17"/>
        <v>36</v>
      </c>
      <c r="I46" s="72"/>
    </row>
    <row r="47" spans="1:9" ht="25.5" x14ac:dyDescent="0.2">
      <c r="A47" s="140" t="s">
        <v>69</v>
      </c>
      <c r="B47" s="79" t="s">
        <v>197</v>
      </c>
      <c r="C47" s="137" t="s">
        <v>279</v>
      </c>
      <c r="D47" s="141" t="s">
        <v>70</v>
      </c>
      <c r="E47" s="141">
        <v>900303</v>
      </c>
      <c r="F47" s="138">
        <v>45</v>
      </c>
      <c r="G47" s="138">
        <v>36</v>
      </c>
      <c r="H47" s="139">
        <v>36</v>
      </c>
      <c r="I47" s="72"/>
    </row>
    <row r="48" spans="1:9" x14ac:dyDescent="0.2">
      <c r="A48" s="123" t="s">
        <v>671</v>
      </c>
      <c r="B48" s="82" t="s">
        <v>197</v>
      </c>
      <c r="C48" s="135" t="s">
        <v>142</v>
      </c>
      <c r="D48" s="145"/>
      <c r="E48" s="145"/>
      <c r="F48" s="132">
        <f>F50</f>
        <v>249</v>
      </c>
      <c r="G48" s="132">
        <f t="shared" ref="G48:H48" si="18">G50</f>
        <v>249</v>
      </c>
      <c r="H48" s="133">
        <f t="shared" si="18"/>
        <v>249</v>
      </c>
      <c r="I48" s="72"/>
    </row>
    <row r="49" spans="1:9" x14ac:dyDescent="0.2">
      <c r="A49" s="123" t="s">
        <v>672</v>
      </c>
      <c r="B49" s="82" t="s">
        <v>197</v>
      </c>
      <c r="C49" s="135" t="s">
        <v>408</v>
      </c>
      <c r="D49" s="145"/>
      <c r="E49" s="145"/>
      <c r="F49" s="132">
        <f>F50</f>
        <v>249</v>
      </c>
      <c r="G49" s="132">
        <f t="shared" ref="G49:H50" si="19">G50</f>
        <v>249</v>
      </c>
      <c r="H49" s="133">
        <f t="shared" si="19"/>
        <v>249</v>
      </c>
      <c r="I49" s="72"/>
    </row>
    <row r="50" spans="1:9" ht="25.5" x14ac:dyDescent="0.2">
      <c r="A50" s="123" t="s">
        <v>670</v>
      </c>
      <c r="B50" s="82" t="s">
        <v>197</v>
      </c>
      <c r="C50" s="135" t="s">
        <v>668</v>
      </c>
      <c r="D50" s="88"/>
      <c r="E50" s="88"/>
      <c r="F50" s="132">
        <f>F51</f>
        <v>249</v>
      </c>
      <c r="G50" s="132">
        <f t="shared" si="19"/>
        <v>249</v>
      </c>
      <c r="H50" s="133">
        <f t="shared" si="19"/>
        <v>249</v>
      </c>
      <c r="I50" s="72"/>
    </row>
    <row r="51" spans="1:9" ht="127.5" x14ac:dyDescent="0.2">
      <c r="A51" s="152" t="s">
        <v>240</v>
      </c>
      <c r="B51" s="79" t="s">
        <v>197</v>
      </c>
      <c r="C51" s="137" t="s">
        <v>669</v>
      </c>
      <c r="D51" s="88"/>
      <c r="E51" s="88"/>
      <c r="F51" s="138">
        <f>F52+F54</f>
        <v>249</v>
      </c>
      <c r="G51" s="138">
        <f t="shared" ref="G51:H51" si="20">G52+G54</f>
        <v>249</v>
      </c>
      <c r="H51" s="139">
        <f t="shared" si="20"/>
        <v>249</v>
      </c>
      <c r="I51" s="72"/>
    </row>
    <row r="52" spans="1:9" ht="38.25" x14ac:dyDescent="0.2">
      <c r="A52" s="140" t="s">
        <v>62</v>
      </c>
      <c r="B52" s="79" t="s">
        <v>197</v>
      </c>
      <c r="C52" s="137" t="s">
        <v>669</v>
      </c>
      <c r="D52" s="141" t="s">
        <v>63</v>
      </c>
      <c r="E52" s="141"/>
      <c r="F52" s="138">
        <f>F53</f>
        <v>198</v>
      </c>
      <c r="G52" s="138">
        <f t="shared" ref="G52:H52" si="21">G53</f>
        <v>198</v>
      </c>
      <c r="H52" s="139">
        <f t="shared" si="21"/>
        <v>198</v>
      </c>
      <c r="I52" s="72"/>
    </row>
    <row r="53" spans="1:9" x14ac:dyDescent="0.2">
      <c r="A53" s="140" t="s">
        <v>64</v>
      </c>
      <c r="B53" s="79" t="s">
        <v>197</v>
      </c>
      <c r="C53" s="137" t="s">
        <v>669</v>
      </c>
      <c r="D53" s="141" t="s">
        <v>65</v>
      </c>
      <c r="E53" s="141">
        <v>900303</v>
      </c>
      <c r="F53" s="138">
        <v>198</v>
      </c>
      <c r="G53" s="138">
        <v>198</v>
      </c>
      <c r="H53" s="139">
        <v>198</v>
      </c>
      <c r="I53" s="72"/>
    </row>
    <row r="54" spans="1:9" ht="25.5" x14ac:dyDescent="0.2">
      <c r="A54" s="140" t="s">
        <v>67</v>
      </c>
      <c r="B54" s="79" t="s">
        <v>197</v>
      </c>
      <c r="C54" s="137" t="s">
        <v>669</v>
      </c>
      <c r="D54" s="141" t="s">
        <v>68</v>
      </c>
      <c r="E54" s="141"/>
      <c r="F54" s="138">
        <f>F55</f>
        <v>51</v>
      </c>
      <c r="G54" s="138">
        <f t="shared" ref="G54:H54" si="22">G55</f>
        <v>51</v>
      </c>
      <c r="H54" s="139">
        <f t="shared" si="22"/>
        <v>51</v>
      </c>
      <c r="I54" s="72"/>
    </row>
    <row r="55" spans="1:9" ht="25.5" x14ac:dyDescent="0.2">
      <c r="A55" s="140" t="s">
        <v>69</v>
      </c>
      <c r="B55" s="79" t="s">
        <v>197</v>
      </c>
      <c r="C55" s="137" t="s">
        <v>669</v>
      </c>
      <c r="D55" s="141" t="s">
        <v>70</v>
      </c>
      <c r="E55" s="141">
        <v>900303</v>
      </c>
      <c r="F55" s="138">
        <v>51</v>
      </c>
      <c r="G55" s="138">
        <v>51</v>
      </c>
      <c r="H55" s="139">
        <v>51</v>
      </c>
      <c r="I55" s="72"/>
    </row>
    <row r="56" spans="1:9" ht="25.5" x14ac:dyDescent="0.2">
      <c r="A56" s="153" t="s">
        <v>545</v>
      </c>
      <c r="B56" s="82" t="s">
        <v>197</v>
      </c>
      <c r="C56" s="135" t="s">
        <v>143</v>
      </c>
      <c r="D56" s="141"/>
      <c r="E56" s="154"/>
      <c r="F56" s="132">
        <f>F57</f>
        <v>390</v>
      </c>
      <c r="G56" s="132">
        <f t="shared" ref="G56:H56" si="23">G57</f>
        <v>361</v>
      </c>
      <c r="H56" s="133">
        <f t="shared" si="23"/>
        <v>361</v>
      </c>
      <c r="I56" s="72"/>
    </row>
    <row r="57" spans="1:9" ht="25.5" x14ac:dyDescent="0.2">
      <c r="A57" s="153" t="s">
        <v>699</v>
      </c>
      <c r="B57" s="82" t="s">
        <v>197</v>
      </c>
      <c r="C57" s="135" t="s">
        <v>238</v>
      </c>
      <c r="D57" s="145"/>
      <c r="E57" s="145"/>
      <c r="F57" s="132">
        <f>F58</f>
        <v>390</v>
      </c>
      <c r="G57" s="132">
        <f>G58</f>
        <v>361</v>
      </c>
      <c r="H57" s="133">
        <f>H58</f>
        <v>361</v>
      </c>
      <c r="I57" s="72"/>
    </row>
    <row r="58" spans="1:9" ht="25.5" x14ac:dyDescent="0.2">
      <c r="A58" s="155" t="s">
        <v>700</v>
      </c>
      <c r="B58" s="82" t="s">
        <v>197</v>
      </c>
      <c r="C58" s="135" t="s">
        <v>698</v>
      </c>
      <c r="D58" s="145"/>
      <c r="E58" s="145"/>
      <c r="F58" s="132">
        <f>F59</f>
        <v>390</v>
      </c>
      <c r="G58" s="132">
        <f t="shared" ref="G58:H58" si="24">G59</f>
        <v>361</v>
      </c>
      <c r="H58" s="132">
        <f t="shared" si="24"/>
        <v>361</v>
      </c>
      <c r="I58" s="72"/>
    </row>
    <row r="59" spans="1:9" ht="38.25" x14ac:dyDescent="0.2">
      <c r="A59" s="156" t="s">
        <v>701</v>
      </c>
      <c r="B59" s="79" t="s">
        <v>197</v>
      </c>
      <c r="C59" s="137" t="s">
        <v>697</v>
      </c>
      <c r="D59" s="145"/>
      <c r="E59" s="145"/>
      <c r="F59" s="138">
        <f>F60+F62</f>
        <v>390</v>
      </c>
      <c r="G59" s="138">
        <f t="shared" ref="G59:H59" si="25">G60+G62</f>
        <v>361</v>
      </c>
      <c r="H59" s="138">
        <f t="shared" si="25"/>
        <v>361</v>
      </c>
      <c r="I59" s="72"/>
    </row>
    <row r="60" spans="1:9" ht="38.25" x14ac:dyDescent="0.2">
      <c r="A60" s="140" t="s">
        <v>62</v>
      </c>
      <c r="B60" s="79" t="s">
        <v>197</v>
      </c>
      <c r="C60" s="137" t="s">
        <v>697</v>
      </c>
      <c r="D60" s="141">
        <v>100</v>
      </c>
      <c r="E60" s="145"/>
      <c r="F60" s="138">
        <f>F61</f>
        <v>362</v>
      </c>
      <c r="G60" s="138">
        <f t="shared" ref="G60:H60" si="26">G61</f>
        <v>333</v>
      </c>
      <c r="H60" s="138">
        <f t="shared" si="26"/>
        <v>333</v>
      </c>
      <c r="I60" s="72"/>
    </row>
    <row r="61" spans="1:9" x14ac:dyDescent="0.2">
      <c r="A61" s="140" t="s">
        <v>64</v>
      </c>
      <c r="B61" s="79" t="s">
        <v>197</v>
      </c>
      <c r="C61" s="137" t="s">
        <v>697</v>
      </c>
      <c r="D61" s="141">
        <v>120</v>
      </c>
      <c r="E61" s="141">
        <v>900303</v>
      </c>
      <c r="F61" s="138">
        <v>362</v>
      </c>
      <c r="G61" s="138">
        <v>333</v>
      </c>
      <c r="H61" s="139">
        <v>333</v>
      </c>
      <c r="I61" s="72"/>
    </row>
    <row r="62" spans="1:9" ht="25.5" x14ac:dyDescent="0.2">
      <c r="A62" s="140" t="s">
        <v>67</v>
      </c>
      <c r="B62" s="79" t="s">
        <v>197</v>
      </c>
      <c r="C62" s="137" t="s">
        <v>697</v>
      </c>
      <c r="D62" s="141" t="s">
        <v>68</v>
      </c>
      <c r="E62" s="141"/>
      <c r="F62" s="138">
        <f>F63</f>
        <v>28</v>
      </c>
      <c r="G62" s="138">
        <f t="shared" ref="G62:H62" si="27">G63</f>
        <v>28</v>
      </c>
      <c r="H62" s="139">
        <f t="shared" si="27"/>
        <v>28</v>
      </c>
      <c r="I62" s="72"/>
    </row>
    <row r="63" spans="1:9" ht="25.5" x14ac:dyDescent="0.2">
      <c r="A63" s="140" t="s">
        <v>69</v>
      </c>
      <c r="B63" s="79" t="s">
        <v>197</v>
      </c>
      <c r="C63" s="137" t="s">
        <v>697</v>
      </c>
      <c r="D63" s="141" t="s">
        <v>70</v>
      </c>
      <c r="E63" s="141">
        <v>900303</v>
      </c>
      <c r="F63" s="138">
        <v>28</v>
      </c>
      <c r="G63" s="138">
        <v>28</v>
      </c>
      <c r="H63" s="139">
        <v>28</v>
      </c>
      <c r="I63" s="72"/>
    </row>
    <row r="64" spans="1:9" ht="25.5" x14ac:dyDescent="0.2">
      <c r="A64" s="134" t="s">
        <v>691</v>
      </c>
      <c r="B64" s="82" t="s">
        <v>197</v>
      </c>
      <c r="C64" s="135" t="s">
        <v>174</v>
      </c>
      <c r="D64" s="131"/>
      <c r="E64" s="131"/>
      <c r="F64" s="132">
        <f>F65</f>
        <v>119883.5</v>
      </c>
      <c r="G64" s="132">
        <f t="shared" ref="G64:H64" si="28">G65</f>
        <v>107366.79999999999</v>
      </c>
      <c r="H64" s="133">
        <f t="shared" si="28"/>
        <v>106958</v>
      </c>
      <c r="I64" s="72"/>
    </row>
    <row r="65" spans="1:9" x14ac:dyDescent="0.2">
      <c r="A65" s="134" t="s">
        <v>227</v>
      </c>
      <c r="B65" s="82" t="s">
        <v>197</v>
      </c>
      <c r="C65" s="135" t="s">
        <v>189</v>
      </c>
      <c r="D65" s="131"/>
      <c r="E65" s="131"/>
      <c r="F65" s="132">
        <f>F66+F74</f>
        <v>119883.5</v>
      </c>
      <c r="G65" s="132">
        <f>G66+G74</f>
        <v>107366.79999999999</v>
      </c>
      <c r="H65" s="133">
        <f>H66+H74</f>
        <v>106958</v>
      </c>
      <c r="I65" s="72"/>
    </row>
    <row r="66" spans="1:9" ht="25.5" x14ac:dyDescent="0.2">
      <c r="A66" s="123" t="s">
        <v>348</v>
      </c>
      <c r="B66" s="82" t="s">
        <v>197</v>
      </c>
      <c r="C66" s="135" t="s">
        <v>190</v>
      </c>
      <c r="D66" s="131"/>
      <c r="E66" s="131"/>
      <c r="F66" s="132">
        <f>F67</f>
        <v>119463.5</v>
      </c>
      <c r="G66" s="132">
        <f t="shared" ref="G66:H66" si="29">G67</f>
        <v>106946.79999999999</v>
      </c>
      <c r="H66" s="133">
        <f t="shared" si="29"/>
        <v>106538</v>
      </c>
      <c r="I66" s="72"/>
    </row>
    <row r="67" spans="1:9" x14ac:dyDescent="0.2">
      <c r="A67" s="136" t="s">
        <v>236</v>
      </c>
      <c r="B67" s="79" t="s">
        <v>197</v>
      </c>
      <c r="C67" s="137" t="s">
        <v>237</v>
      </c>
      <c r="D67" s="84"/>
      <c r="E67" s="84"/>
      <c r="F67" s="138">
        <f>F68+F70+F72</f>
        <v>119463.5</v>
      </c>
      <c r="G67" s="138">
        <f t="shared" ref="G67:H67" si="30">G68+G70+G72</f>
        <v>106946.79999999999</v>
      </c>
      <c r="H67" s="139">
        <f t="shared" si="30"/>
        <v>106538</v>
      </c>
      <c r="I67" s="72"/>
    </row>
    <row r="68" spans="1:9" ht="38.25" x14ac:dyDescent="0.2">
      <c r="A68" s="140" t="s">
        <v>62</v>
      </c>
      <c r="B68" s="79" t="s">
        <v>197</v>
      </c>
      <c r="C68" s="137" t="s">
        <v>237</v>
      </c>
      <c r="D68" s="141" t="s">
        <v>63</v>
      </c>
      <c r="E68" s="141"/>
      <c r="F68" s="138">
        <f>F69</f>
        <v>107278.1</v>
      </c>
      <c r="G68" s="138">
        <f t="shared" ref="G68:H68" si="31">G69</f>
        <v>95797.4</v>
      </c>
      <c r="H68" s="139">
        <f t="shared" si="31"/>
        <v>95797.4</v>
      </c>
      <c r="I68" s="72"/>
    </row>
    <row r="69" spans="1:9" x14ac:dyDescent="0.2">
      <c r="A69" s="140" t="s">
        <v>64</v>
      </c>
      <c r="B69" s="79" t="s">
        <v>197</v>
      </c>
      <c r="C69" s="137" t="s">
        <v>237</v>
      </c>
      <c r="D69" s="141" t="s">
        <v>65</v>
      </c>
      <c r="E69" s="141">
        <v>900100</v>
      </c>
      <c r="F69" s="138">
        <v>107278.1</v>
      </c>
      <c r="G69" s="138">
        <v>95797.4</v>
      </c>
      <c r="H69" s="139">
        <v>95797.4</v>
      </c>
      <c r="I69" s="72"/>
    </row>
    <row r="70" spans="1:9" ht="25.5" x14ac:dyDescent="0.2">
      <c r="A70" s="140" t="s">
        <v>67</v>
      </c>
      <c r="B70" s="79" t="s">
        <v>197</v>
      </c>
      <c r="C70" s="137" t="s">
        <v>237</v>
      </c>
      <c r="D70" s="141" t="s">
        <v>68</v>
      </c>
      <c r="E70" s="141"/>
      <c r="F70" s="138">
        <f>F71</f>
        <v>12080.5</v>
      </c>
      <c r="G70" s="138">
        <f t="shared" ref="G70:H70" si="32">G71</f>
        <v>11094.5</v>
      </c>
      <c r="H70" s="139">
        <f t="shared" si="32"/>
        <v>10685.6</v>
      </c>
      <c r="I70" s="72"/>
    </row>
    <row r="71" spans="1:9" ht="25.5" x14ac:dyDescent="0.2">
      <c r="A71" s="140" t="s">
        <v>69</v>
      </c>
      <c r="B71" s="79" t="s">
        <v>197</v>
      </c>
      <c r="C71" s="137" t="s">
        <v>237</v>
      </c>
      <c r="D71" s="141" t="s">
        <v>70</v>
      </c>
      <c r="E71" s="141">
        <v>900100</v>
      </c>
      <c r="F71" s="138">
        <v>12080.5</v>
      </c>
      <c r="G71" s="138">
        <v>11094.5</v>
      </c>
      <c r="H71" s="139">
        <v>10685.6</v>
      </c>
      <c r="I71" s="72"/>
    </row>
    <row r="72" spans="1:9" x14ac:dyDescent="0.2">
      <c r="A72" s="140" t="s">
        <v>72</v>
      </c>
      <c r="B72" s="79" t="s">
        <v>197</v>
      </c>
      <c r="C72" s="137" t="s">
        <v>237</v>
      </c>
      <c r="D72" s="141">
        <v>800</v>
      </c>
      <c r="E72" s="141"/>
      <c r="F72" s="138">
        <f>F73</f>
        <v>104.9</v>
      </c>
      <c r="G72" s="138">
        <f t="shared" ref="G72:H72" si="33">G73</f>
        <v>54.9</v>
      </c>
      <c r="H72" s="139">
        <f t="shared" si="33"/>
        <v>55</v>
      </c>
      <c r="I72" s="72"/>
    </row>
    <row r="73" spans="1:9" x14ac:dyDescent="0.2">
      <c r="A73" s="140" t="s">
        <v>74</v>
      </c>
      <c r="B73" s="79" t="s">
        <v>197</v>
      </c>
      <c r="C73" s="137" t="s">
        <v>237</v>
      </c>
      <c r="D73" s="141" t="s">
        <v>75</v>
      </c>
      <c r="E73" s="141">
        <v>900100</v>
      </c>
      <c r="F73" s="138">
        <v>104.9</v>
      </c>
      <c r="G73" s="138">
        <v>54.9</v>
      </c>
      <c r="H73" s="139">
        <v>55</v>
      </c>
      <c r="I73" s="72"/>
    </row>
    <row r="74" spans="1:9" ht="25.5" x14ac:dyDescent="0.2">
      <c r="A74" s="146" t="s">
        <v>755</v>
      </c>
      <c r="B74" s="82" t="s">
        <v>197</v>
      </c>
      <c r="C74" s="157" t="s">
        <v>757</v>
      </c>
      <c r="D74" s="141"/>
      <c r="E74" s="141"/>
      <c r="F74" s="132">
        <f>F75</f>
        <v>420</v>
      </c>
      <c r="G74" s="132">
        <f t="shared" ref="G74:H76" si="34">G75</f>
        <v>420</v>
      </c>
      <c r="H74" s="133">
        <f>H75</f>
        <v>420</v>
      </c>
      <c r="I74" s="72"/>
    </row>
    <row r="75" spans="1:9" ht="76.5" x14ac:dyDescent="0.2">
      <c r="A75" s="140" t="s">
        <v>756</v>
      </c>
      <c r="B75" s="79" t="s">
        <v>197</v>
      </c>
      <c r="C75" s="158" t="s">
        <v>758</v>
      </c>
      <c r="D75" s="141"/>
      <c r="E75" s="141"/>
      <c r="F75" s="138">
        <f>F76</f>
        <v>420</v>
      </c>
      <c r="G75" s="138">
        <f t="shared" si="34"/>
        <v>420</v>
      </c>
      <c r="H75" s="139">
        <f t="shared" si="34"/>
        <v>420</v>
      </c>
      <c r="I75" s="72"/>
    </row>
    <row r="76" spans="1:9" ht="25.5" x14ac:dyDescent="0.2">
      <c r="A76" s="140" t="s">
        <v>67</v>
      </c>
      <c r="B76" s="79" t="s">
        <v>197</v>
      </c>
      <c r="C76" s="158" t="s">
        <v>758</v>
      </c>
      <c r="D76" s="141" t="s">
        <v>68</v>
      </c>
      <c r="E76" s="141"/>
      <c r="F76" s="138">
        <f>F77</f>
        <v>420</v>
      </c>
      <c r="G76" s="138">
        <f t="shared" si="34"/>
        <v>420</v>
      </c>
      <c r="H76" s="139">
        <f t="shared" si="34"/>
        <v>420</v>
      </c>
      <c r="I76" s="72"/>
    </row>
    <row r="77" spans="1:9" ht="25.5" x14ac:dyDescent="0.2">
      <c r="A77" s="140" t="s">
        <v>69</v>
      </c>
      <c r="B77" s="79" t="s">
        <v>197</v>
      </c>
      <c r="C77" s="158" t="s">
        <v>758</v>
      </c>
      <c r="D77" s="141" t="s">
        <v>70</v>
      </c>
      <c r="E77" s="141">
        <v>900100</v>
      </c>
      <c r="F77" s="138">
        <v>420</v>
      </c>
      <c r="G77" s="138">
        <v>420</v>
      </c>
      <c r="H77" s="139">
        <v>420</v>
      </c>
      <c r="I77" s="72"/>
    </row>
    <row r="78" spans="1:9" x14ac:dyDescent="0.2">
      <c r="A78" s="146" t="s">
        <v>613</v>
      </c>
      <c r="B78" s="82" t="s">
        <v>197</v>
      </c>
      <c r="C78" s="135" t="s">
        <v>159</v>
      </c>
      <c r="D78" s="141"/>
      <c r="E78" s="141"/>
      <c r="F78" s="132">
        <f>F79</f>
        <v>4299</v>
      </c>
      <c r="G78" s="132">
        <f t="shared" ref="G78:H78" si="35">G79</f>
        <v>8845</v>
      </c>
      <c r="H78" s="132">
        <f t="shared" si="35"/>
        <v>4319</v>
      </c>
      <c r="I78" s="72"/>
    </row>
    <row r="79" spans="1:9" x14ac:dyDescent="0.2">
      <c r="A79" s="146" t="s">
        <v>487</v>
      </c>
      <c r="B79" s="82" t="s">
        <v>197</v>
      </c>
      <c r="C79" s="135" t="s">
        <v>835</v>
      </c>
      <c r="D79" s="145"/>
      <c r="E79" s="145"/>
      <c r="F79" s="132">
        <f>F80</f>
        <v>4299</v>
      </c>
      <c r="G79" s="132">
        <f t="shared" ref="G79:H79" si="36">G80</f>
        <v>8845</v>
      </c>
      <c r="H79" s="132">
        <f t="shared" si="36"/>
        <v>4319</v>
      </c>
      <c r="I79" s="72"/>
    </row>
    <row r="80" spans="1:9" ht="38.25" x14ac:dyDescent="0.2">
      <c r="A80" s="140" t="s">
        <v>488</v>
      </c>
      <c r="B80" s="79" t="s">
        <v>197</v>
      </c>
      <c r="C80" s="137" t="s">
        <v>836</v>
      </c>
      <c r="D80" s="141"/>
      <c r="E80" s="141"/>
      <c r="F80" s="138">
        <f>F81+F86</f>
        <v>4299</v>
      </c>
      <c r="G80" s="138">
        <f t="shared" ref="G80:H80" si="37">G81+G86</f>
        <v>8845</v>
      </c>
      <c r="H80" s="138">
        <f t="shared" si="37"/>
        <v>4319</v>
      </c>
      <c r="I80" s="72"/>
    </row>
    <row r="81" spans="1:9" ht="51" x14ac:dyDescent="0.2">
      <c r="A81" s="140" t="s">
        <v>839</v>
      </c>
      <c r="B81" s="79" t="s">
        <v>197</v>
      </c>
      <c r="C81" s="137" t="s">
        <v>837</v>
      </c>
      <c r="D81" s="84"/>
      <c r="E81" s="84"/>
      <c r="F81" s="138">
        <f>F82+F84</f>
        <v>4299</v>
      </c>
      <c r="G81" s="138">
        <f>G82+G84</f>
        <v>4311</v>
      </c>
      <c r="H81" s="139">
        <f t="shared" ref="H81" si="38">H82+H84</f>
        <v>4319</v>
      </c>
      <c r="I81" s="72"/>
    </row>
    <row r="82" spans="1:9" ht="38.25" x14ac:dyDescent="0.2">
      <c r="A82" s="140" t="s">
        <v>62</v>
      </c>
      <c r="B82" s="79" t="s">
        <v>197</v>
      </c>
      <c r="C82" s="137" t="s">
        <v>837</v>
      </c>
      <c r="D82" s="141" t="s">
        <v>63</v>
      </c>
      <c r="E82" s="141"/>
      <c r="F82" s="138">
        <f>F83</f>
        <v>4047</v>
      </c>
      <c r="G82" s="138">
        <f t="shared" ref="G82:H82" si="39">G83</f>
        <v>4047</v>
      </c>
      <c r="H82" s="139">
        <f t="shared" si="39"/>
        <v>4047</v>
      </c>
      <c r="I82" s="72"/>
    </row>
    <row r="83" spans="1:9" x14ac:dyDescent="0.2">
      <c r="A83" s="140" t="s">
        <v>64</v>
      </c>
      <c r="B83" s="79" t="s">
        <v>197</v>
      </c>
      <c r="C83" s="137" t="s">
        <v>837</v>
      </c>
      <c r="D83" s="141" t="s">
        <v>65</v>
      </c>
      <c r="E83" s="141">
        <v>900303</v>
      </c>
      <c r="F83" s="138">
        <v>4047</v>
      </c>
      <c r="G83" s="138">
        <v>4047</v>
      </c>
      <c r="H83" s="139">
        <v>4047</v>
      </c>
      <c r="I83" s="72"/>
    </row>
    <row r="84" spans="1:9" ht="25.5" x14ac:dyDescent="0.2">
      <c r="A84" s="140" t="s">
        <v>67</v>
      </c>
      <c r="B84" s="79" t="s">
        <v>197</v>
      </c>
      <c r="C84" s="137" t="s">
        <v>837</v>
      </c>
      <c r="D84" s="141" t="s">
        <v>68</v>
      </c>
      <c r="E84" s="141"/>
      <c r="F84" s="138">
        <f>F85</f>
        <v>252</v>
      </c>
      <c r="G84" s="138">
        <f>G85</f>
        <v>264</v>
      </c>
      <c r="H84" s="139">
        <f t="shared" ref="H84" si="40">H85</f>
        <v>272</v>
      </c>
      <c r="I84" s="72"/>
    </row>
    <row r="85" spans="1:9" ht="25.5" x14ac:dyDescent="0.2">
      <c r="A85" s="140" t="s">
        <v>69</v>
      </c>
      <c r="B85" s="79" t="s">
        <v>197</v>
      </c>
      <c r="C85" s="137" t="s">
        <v>837</v>
      </c>
      <c r="D85" s="141" t="s">
        <v>70</v>
      </c>
      <c r="E85" s="141">
        <v>900303</v>
      </c>
      <c r="F85" s="138">
        <v>252</v>
      </c>
      <c r="G85" s="138">
        <v>264</v>
      </c>
      <c r="H85" s="139">
        <v>272</v>
      </c>
      <c r="I85" s="72"/>
    </row>
    <row r="86" spans="1:9" ht="25.5" x14ac:dyDescent="0.2">
      <c r="A86" s="140" t="s">
        <v>840</v>
      </c>
      <c r="B86" s="79" t="s">
        <v>197</v>
      </c>
      <c r="C86" s="137" t="s">
        <v>838</v>
      </c>
      <c r="D86" s="141"/>
      <c r="E86" s="141"/>
      <c r="F86" s="138">
        <f>F87</f>
        <v>0</v>
      </c>
      <c r="G86" s="138">
        <f t="shared" ref="G86:H86" si="41">G87</f>
        <v>4534</v>
      </c>
      <c r="H86" s="139">
        <f t="shared" si="41"/>
        <v>0</v>
      </c>
      <c r="I86" s="72"/>
    </row>
    <row r="87" spans="1:9" ht="25.5" x14ac:dyDescent="0.2">
      <c r="A87" s="140" t="s">
        <v>67</v>
      </c>
      <c r="B87" s="79" t="s">
        <v>197</v>
      </c>
      <c r="C87" s="137" t="s">
        <v>838</v>
      </c>
      <c r="D87" s="141" t="s">
        <v>68</v>
      </c>
      <c r="E87" s="141"/>
      <c r="F87" s="138">
        <f>F88+F89</f>
        <v>0</v>
      </c>
      <c r="G87" s="138">
        <f t="shared" ref="G87:H87" si="42">G88+G89</f>
        <v>4534</v>
      </c>
      <c r="H87" s="139">
        <f t="shared" si="42"/>
        <v>0</v>
      </c>
      <c r="I87" s="72"/>
    </row>
    <row r="88" spans="1:9" ht="25.5" x14ac:dyDescent="0.2">
      <c r="A88" s="140" t="s">
        <v>69</v>
      </c>
      <c r="B88" s="79" t="s">
        <v>197</v>
      </c>
      <c r="C88" s="137" t="s">
        <v>838</v>
      </c>
      <c r="D88" s="141" t="s">
        <v>70</v>
      </c>
      <c r="E88" s="141">
        <v>900302</v>
      </c>
      <c r="F88" s="138">
        <v>0</v>
      </c>
      <c r="G88" s="138">
        <v>2874.6</v>
      </c>
      <c r="H88" s="139">
        <v>0</v>
      </c>
      <c r="I88" s="72"/>
    </row>
    <row r="89" spans="1:9" ht="25.5" x14ac:dyDescent="0.2">
      <c r="A89" s="140" t="s">
        <v>69</v>
      </c>
      <c r="B89" s="79" t="s">
        <v>197</v>
      </c>
      <c r="C89" s="137" t="s">
        <v>838</v>
      </c>
      <c r="D89" s="141" t="s">
        <v>70</v>
      </c>
      <c r="E89" s="141">
        <v>900100</v>
      </c>
      <c r="F89" s="138">
        <v>0</v>
      </c>
      <c r="G89" s="138">
        <v>1659.4</v>
      </c>
      <c r="H89" s="139">
        <v>0</v>
      </c>
      <c r="I89" s="72"/>
    </row>
    <row r="90" spans="1:9" x14ac:dyDescent="0.2">
      <c r="A90" s="153" t="s">
        <v>630</v>
      </c>
      <c r="B90" s="82" t="s">
        <v>197</v>
      </c>
      <c r="C90" s="135" t="s">
        <v>161</v>
      </c>
      <c r="D90" s="103"/>
      <c r="E90" s="103"/>
      <c r="F90" s="132">
        <f>F91</f>
        <v>1494</v>
      </c>
      <c r="G90" s="132">
        <f t="shared" ref="G90:H92" si="43">G91</f>
        <v>1494</v>
      </c>
      <c r="H90" s="133">
        <f t="shared" si="43"/>
        <v>1494</v>
      </c>
      <c r="I90" s="72"/>
    </row>
    <row r="91" spans="1:9" ht="25.5" x14ac:dyDescent="0.2">
      <c r="A91" s="153" t="s">
        <v>631</v>
      </c>
      <c r="B91" s="82" t="s">
        <v>197</v>
      </c>
      <c r="C91" s="135" t="s">
        <v>241</v>
      </c>
      <c r="D91" s="159"/>
      <c r="E91" s="159"/>
      <c r="F91" s="160">
        <f>F92</f>
        <v>1494</v>
      </c>
      <c r="G91" s="160">
        <f t="shared" si="43"/>
        <v>1494</v>
      </c>
      <c r="H91" s="161">
        <f t="shared" si="43"/>
        <v>1494</v>
      </c>
      <c r="I91" s="72"/>
    </row>
    <row r="92" spans="1:9" ht="38.25" x14ac:dyDescent="0.2">
      <c r="A92" s="162" t="s">
        <v>632</v>
      </c>
      <c r="B92" s="82" t="s">
        <v>197</v>
      </c>
      <c r="C92" s="135" t="s">
        <v>297</v>
      </c>
      <c r="D92" s="159"/>
      <c r="E92" s="159"/>
      <c r="F92" s="160">
        <f>F93</f>
        <v>1494</v>
      </c>
      <c r="G92" s="160">
        <f t="shared" si="43"/>
        <v>1494</v>
      </c>
      <c r="H92" s="161">
        <f t="shared" si="43"/>
        <v>1494</v>
      </c>
      <c r="I92" s="72"/>
    </row>
    <row r="93" spans="1:9" ht="38.25" x14ac:dyDescent="0.2">
      <c r="A93" s="163" t="s">
        <v>633</v>
      </c>
      <c r="B93" s="79" t="s">
        <v>197</v>
      </c>
      <c r="C93" s="137" t="s">
        <v>629</v>
      </c>
      <c r="D93" s="164"/>
      <c r="E93" s="164"/>
      <c r="F93" s="165">
        <f>F94+F96</f>
        <v>1494</v>
      </c>
      <c r="G93" s="165">
        <f t="shared" ref="G93:H93" si="44">G94+G96</f>
        <v>1494</v>
      </c>
      <c r="H93" s="166">
        <f t="shared" si="44"/>
        <v>1494</v>
      </c>
      <c r="I93" s="73">
        <f t="shared" ref="I93" si="45">I94</f>
        <v>0</v>
      </c>
    </row>
    <row r="94" spans="1:9" ht="38.25" x14ac:dyDescent="0.2">
      <c r="A94" s="140" t="s">
        <v>62</v>
      </c>
      <c r="B94" s="79" t="s">
        <v>197</v>
      </c>
      <c r="C94" s="137" t="s">
        <v>629</v>
      </c>
      <c r="D94" s="164">
        <v>100</v>
      </c>
      <c r="E94" s="164"/>
      <c r="F94" s="165">
        <f t="shared" ref="F94:H94" si="46">F95</f>
        <v>1188.3</v>
      </c>
      <c r="G94" s="165">
        <f t="shared" si="46"/>
        <v>1188.3</v>
      </c>
      <c r="H94" s="166">
        <f t="shared" si="46"/>
        <v>1188.3</v>
      </c>
      <c r="I94" s="72"/>
    </row>
    <row r="95" spans="1:9" x14ac:dyDescent="0.2">
      <c r="A95" s="140" t="s">
        <v>64</v>
      </c>
      <c r="B95" s="79" t="s">
        <v>197</v>
      </c>
      <c r="C95" s="137" t="s">
        <v>629</v>
      </c>
      <c r="D95" s="164">
        <v>120</v>
      </c>
      <c r="E95" s="164">
        <v>900303</v>
      </c>
      <c r="F95" s="165">
        <v>1188.3</v>
      </c>
      <c r="G95" s="165">
        <v>1188.3</v>
      </c>
      <c r="H95" s="166">
        <v>1188.3</v>
      </c>
      <c r="I95" s="72"/>
    </row>
    <row r="96" spans="1:9" ht="25.5" x14ac:dyDescent="0.2">
      <c r="A96" s="140" t="s">
        <v>67</v>
      </c>
      <c r="B96" s="79" t="s">
        <v>197</v>
      </c>
      <c r="C96" s="137" t="s">
        <v>629</v>
      </c>
      <c r="D96" s="141" t="s">
        <v>68</v>
      </c>
      <c r="E96" s="164"/>
      <c r="F96" s="165">
        <f>F97</f>
        <v>305.7</v>
      </c>
      <c r="G96" s="165">
        <f t="shared" ref="G96:H96" si="47">G97</f>
        <v>305.7</v>
      </c>
      <c r="H96" s="166">
        <f t="shared" si="47"/>
        <v>305.7</v>
      </c>
      <c r="I96" s="72"/>
    </row>
    <row r="97" spans="1:9" ht="25.5" x14ac:dyDescent="0.2">
      <c r="A97" s="140" t="s">
        <v>69</v>
      </c>
      <c r="B97" s="79" t="s">
        <v>197</v>
      </c>
      <c r="C97" s="137" t="s">
        <v>629</v>
      </c>
      <c r="D97" s="141" t="s">
        <v>70</v>
      </c>
      <c r="E97" s="164">
        <v>900303</v>
      </c>
      <c r="F97" s="165">
        <v>305.7</v>
      </c>
      <c r="G97" s="165">
        <v>305.7</v>
      </c>
      <c r="H97" s="166">
        <v>305.7</v>
      </c>
      <c r="I97" s="72"/>
    </row>
    <row r="98" spans="1:9" ht="26.25" customHeight="1" x14ac:dyDescent="0.2">
      <c r="A98" s="146" t="s">
        <v>309</v>
      </c>
      <c r="B98" s="82" t="s">
        <v>197</v>
      </c>
      <c r="C98" s="135" t="s">
        <v>310</v>
      </c>
      <c r="D98" s="141"/>
      <c r="E98" s="164"/>
      <c r="F98" s="167">
        <f>F99</f>
        <v>1033</v>
      </c>
      <c r="G98" s="167">
        <f t="shared" ref="G98:H98" si="48">G99</f>
        <v>687</v>
      </c>
      <c r="H98" s="168">
        <f t="shared" si="48"/>
        <v>687</v>
      </c>
      <c r="I98" s="72"/>
    </row>
    <row r="99" spans="1:9" ht="38.25" x14ac:dyDescent="0.2">
      <c r="A99" s="134" t="s">
        <v>724</v>
      </c>
      <c r="B99" s="82" t="s">
        <v>197</v>
      </c>
      <c r="C99" s="135" t="s">
        <v>314</v>
      </c>
      <c r="D99" s="141"/>
      <c r="E99" s="164"/>
      <c r="F99" s="167">
        <f>F100</f>
        <v>1033</v>
      </c>
      <c r="G99" s="167">
        <f t="shared" ref="G99:H99" si="49">G100</f>
        <v>687</v>
      </c>
      <c r="H99" s="168">
        <f t="shared" si="49"/>
        <v>687</v>
      </c>
      <c r="I99" s="72"/>
    </row>
    <row r="100" spans="1:9" ht="25.5" x14ac:dyDescent="0.2">
      <c r="A100" s="142" t="s">
        <v>739</v>
      </c>
      <c r="B100" s="82" t="s">
        <v>197</v>
      </c>
      <c r="C100" s="135" t="s">
        <v>315</v>
      </c>
      <c r="D100" s="141"/>
      <c r="E100" s="164"/>
      <c r="F100" s="167">
        <f>F101</f>
        <v>1033</v>
      </c>
      <c r="G100" s="167">
        <f t="shared" ref="G100:H100" si="50">G101</f>
        <v>687</v>
      </c>
      <c r="H100" s="168">
        <f t="shared" si="50"/>
        <v>687</v>
      </c>
      <c r="I100" s="72"/>
    </row>
    <row r="101" spans="1:9" ht="25.5" x14ac:dyDescent="0.2">
      <c r="A101" s="140" t="s">
        <v>740</v>
      </c>
      <c r="B101" s="79" t="s">
        <v>197</v>
      </c>
      <c r="C101" s="137" t="s">
        <v>741</v>
      </c>
      <c r="D101" s="141"/>
      <c r="E101" s="141"/>
      <c r="F101" s="169">
        <f>F102+F104</f>
        <v>1033</v>
      </c>
      <c r="G101" s="169">
        <f t="shared" ref="G101:H101" si="51">G102+G104</f>
        <v>687</v>
      </c>
      <c r="H101" s="170">
        <f t="shared" si="51"/>
        <v>687</v>
      </c>
      <c r="I101" s="72"/>
    </row>
    <row r="102" spans="1:9" ht="38.25" x14ac:dyDescent="0.2">
      <c r="A102" s="140" t="s">
        <v>62</v>
      </c>
      <c r="B102" s="79" t="s">
        <v>197</v>
      </c>
      <c r="C102" s="137" t="s">
        <v>741</v>
      </c>
      <c r="D102" s="141" t="s">
        <v>63</v>
      </c>
      <c r="E102" s="141"/>
      <c r="F102" s="169">
        <f>F103</f>
        <v>953</v>
      </c>
      <c r="G102" s="169">
        <f t="shared" ref="G102:H102" si="52">G103</f>
        <v>607</v>
      </c>
      <c r="H102" s="170">
        <f t="shared" si="52"/>
        <v>607</v>
      </c>
      <c r="I102" s="72"/>
    </row>
    <row r="103" spans="1:9" x14ac:dyDescent="0.2">
      <c r="A103" s="140" t="s">
        <v>64</v>
      </c>
      <c r="B103" s="79" t="s">
        <v>197</v>
      </c>
      <c r="C103" s="137" t="s">
        <v>741</v>
      </c>
      <c r="D103" s="141" t="s">
        <v>65</v>
      </c>
      <c r="E103" s="141">
        <v>900303</v>
      </c>
      <c r="F103" s="169">
        <v>953</v>
      </c>
      <c r="G103" s="169">
        <v>607</v>
      </c>
      <c r="H103" s="170">
        <v>607</v>
      </c>
      <c r="I103" s="72"/>
    </row>
    <row r="104" spans="1:9" ht="25.5" x14ac:dyDescent="0.2">
      <c r="A104" s="140" t="s">
        <v>67</v>
      </c>
      <c r="B104" s="79" t="s">
        <v>197</v>
      </c>
      <c r="C104" s="137" t="s">
        <v>741</v>
      </c>
      <c r="D104" s="141" t="s">
        <v>68</v>
      </c>
      <c r="E104" s="141"/>
      <c r="F104" s="169">
        <f>F105</f>
        <v>80</v>
      </c>
      <c r="G104" s="169">
        <f t="shared" ref="G104:H104" si="53">G105</f>
        <v>80</v>
      </c>
      <c r="H104" s="170">
        <f t="shared" si="53"/>
        <v>80</v>
      </c>
      <c r="I104" s="72"/>
    </row>
    <row r="105" spans="1:9" ht="25.5" x14ac:dyDescent="0.2">
      <c r="A105" s="140" t="s">
        <v>69</v>
      </c>
      <c r="B105" s="79" t="s">
        <v>197</v>
      </c>
      <c r="C105" s="137" t="s">
        <v>741</v>
      </c>
      <c r="D105" s="141" t="s">
        <v>70</v>
      </c>
      <c r="E105" s="141">
        <v>900303</v>
      </c>
      <c r="F105" s="169">
        <v>80</v>
      </c>
      <c r="G105" s="169">
        <v>80</v>
      </c>
      <c r="H105" s="170">
        <v>80</v>
      </c>
      <c r="I105" s="72"/>
    </row>
    <row r="106" spans="1:9" ht="25.5" x14ac:dyDescent="0.2">
      <c r="A106" s="80" t="s">
        <v>76</v>
      </c>
      <c r="B106" s="82" t="s">
        <v>198</v>
      </c>
      <c r="C106" s="131"/>
      <c r="D106" s="131"/>
      <c r="E106" s="131"/>
      <c r="F106" s="132">
        <f>F107+F119</f>
        <v>31291.7</v>
      </c>
      <c r="G106" s="132">
        <f>G107+G119</f>
        <v>24154.5</v>
      </c>
      <c r="H106" s="133">
        <f>H107+H119</f>
        <v>24154.5</v>
      </c>
      <c r="I106" s="72"/>
    </row>
    <row r="107" spans="1:9" ht="25.5" x14ac:dyDescent="0.2">
      <c r="A107" s="134" t="s">
        <v>691</v>
      </c>
      <c r="B107" s="82" t="s">
        <v>198</v>
      </c>
      <c r="C107" s="135" t="s">
        <v>174</v>
      </c>
      <c r="D107" s="131"/>
      <c r="E107" s="131"/>
      <c r="F107" s="132">
        <f>F108</f>
        <v>25866.600000000002</v>
      </c>
      <c r="G107" s="132">
        <f t="shared" ref="G107:H107" si="54">G108</f>
        <v>18935</v>
      </c>
      <c r="H107" s="133">
        <f t="shared" si="54"/>
        <v>18935</v>
      </c>
      <c r="I107" s="72"/>
    </row>
    <row r="108" spans="1:9" x14ac:dyDescent="0.2">
      <c r="A108" s="134" t="s">
        <v>227</v>
      </c>
      <c r="B108" s="82" t="s">
        <v>198</v>
      </c>
      <c r="C108" s="135" t="s">
        <v>189</v>
      </c>
      <c r="D108" s="131"/>
      <c r="E108" s="131"/>
      <c r="F108" s="132">
        <f>F109+F115</f>
        <v>25866.600000000002</v>
      </c>
      <c r="G108" s="132">
        <f t="shared" ref="G108:H108" si="55">G109+G115</f>
        <v>18935</v>
      </c>
      <c r="H108" s="133">
        <f t="shared" si="55"/>
        <v>18935</v>
      </c>
      <c r="I108" s="72"/>
    </row>
    <row r="109" spans="1:9" ht="25.5" x14ac:dyDescent="0.2">
      <c r="A109" s="123" t="s">
        <v>348</v>
      </c>
      <c r="B109" s="82" t="s">
        <v>198</v>
      </c>
      <c r="C109" s="135" t="s">
        <v>190</v>
      </c>
      <c r="D109" s="131"/>
      <c r="E109" s="131"/>
      <c r="F109" s="132">
        <f>F110</f>
        <v>25632.600000000002</v>
      </c>
      <c r="G109" s="132">
        <f t="shared" ref="G109:H109" si="56">G110</f>
        <v>18935</v>
      </c>
      <c r="H109" s="133">
        <f t="shared" si="56"/>
        <v>18935</v>
      </c>
      <c r="I109" s="72"/>
    </row>
    <row r="110" spans="1:9" x14ac:dyDescent="0.2">
      <c r="A110" s="171" t="s">
        <v>250</v>
      </c>
      <c r="B110" s="79" t="s">
        <v>198</v>
      </c>
      <c r="C110" s="158" t="s">
        <v>251</v>
      </c>
      <c r="D110" s="144"/>
      <c r="E110" s="144"/>
      <c r="F110" s="138">
        <f>F111+F113</f>
        <v>25632.600000000002</v>
      </c>
      <c r="G110" s="138">
        <f t="shared" ref="G110:H110" si="57">G111+G113</f>
        <v>18935</v>
      </c>
      <c r="H110" s="139">
        <f t="shared" si="57"/>
        <v>18935</v>
      </c>
      <c r="I110" s="72"/>
    </row>
    <row r="111" spans="1:9" ht="38.25" x14ac:dyDescent="0.2">
      <c r="A111" s="172" t="s">
        <v>62</v>
      </c>
      <c r="B111" s="79" t="s">
        <v>198</v>
      </c>
      <c r="C111" s="158" t="s">
        <v>251</v>
      </c>
      <c r="D111" s="144" t="s">
        <v>63</v>
      </c>
      <c r="E111" s="144"/>
      <c r="F111" s="138">
        <f>F112</f>
        <v>20749.900000000001</v>
      </c>
      <c r="G111" s="138">
        <f t="shared" ref="G111:H111" si="58">G112</f>
        <v>18303.7</v>
      </c>
      <c r="H111" s="139">
        <f t="shared" si="58"/>
        <v>18303.7</v>
      </c>
      <c r="I111" s="72"/>
    </row>
    <row r="112" spans="1:9" x14ac:dyDescent="0.2">
      <c r="A112" s="172" t="s">
        <v>64</v>
      </c>
      <c r="B112" s="79" t="s">
        <v>198</v>
      </c>
      <c r="C112" s="158" t="s">
        <v>251</v>
      </c>
      <c r="D112" s="144" t="s">
        <v>65</v>
      </c>
      <c r="E112" s="141">
        <v>900100</v>
      </c>
      <c r="F112" s="138">
        <v>20749.900000000001</v>
      </c>
      <c r="G112" s="138">
        <v>18303.7</v>
      </c>
      <c r="H112" s="139">
        <v>18303.7</v>
      </c>
      <c r="I112" s="72"/>
    </row>
    <row r="113" spans="1:9" ht="25.5" x14ac:dyDescent="0.2">
      <c r="A113" s="172" t="s">
        <v>67</v>
      </c>
      <c r="B113" s="79" t="s">
        <v>198</v>
      </c>
      <c r="C113" s="158" t="s">
        <v>251</v>
      </c>
      <c r="D113" s="144" t="s">
        <v>68</v>
      </c>
      <c r="E113" s="144"/>
      <c r="F113" s="138">
        <f>F114</f>
        <v>4882.7</v>
      </c>
      <c r="G113" s="138">
        <f t="shared" ref="G113:H113" si="59">G114</f>
        <v>631.29999999999995</v>
      </c>
      <c r="H113" s="139">
        <f t="shared" si="59"/>
        <v>631.29999999999995</v>
      </c>
      <c r="I113" s="72"/>
    </row>
    <row r="114" spans="1:9" ht="25.5" x14ac:dyDescent="0.2">
      <c r="A114" s="172" t="s">
        <v>69</v>
      </c>
      <c r="B114" s="79" t="s">
        <v>198</v>
      </c>
      <c r="C114" s="158" t="s">
        <v>251</v>
      </c>
      <c r="D114" s="144" t="s">
        <v>70</v>
      </c>
      <c r="E114" s="141">
        <v>900100</v>
      </c>
      <c r="F114" s="138">
        <v>4882.7</v>
      </c>
      <c r="G114" s="138">
        <v>631.29999999999995</v>
      </c>
      <c r="H114" s="139">
        <v>631.29999999999995</v>
      </c>
      <c r="I114" s="72"/>
    </row>
    <row r="115" spans="1:9" ht="25.5" x14ac:dyDescent="0.2">
      <c r="A115" s="146" t="s">
        <v>755</v>
      </c>
      <c r="B115" s="82" t="s">
        <v>198</v>
      </c>
      <c r="C115" s="157" t="s">
        <v>757</v>
      </c>
      <c r="D115" s="141"/>
      <c r="E115" s="141"/>
      <c r="F115" s="132">
        <f>F116</f>
        <v>234</v>
      </c>
      <c r="G115" s="132">
        <f t="shared" ref="G115:H117" si="60">G116</f>
        <v>0</v>
      </c>
      <c r="H115" s="133">
        <f t="shared" si="60"/>
        <v>0</v>
      </c>
      <c r="I115" s="72"/>
    </row>
    <row r="116" spans="1:9" ht="76.5" x14ac:dyDescent="0.2">
      <c r="A116" s="140" t="s">
        <v>756</v>
      </c>
      <c r="B116" s="79" t="s">
        <v>198</v>
      </c>
      <c r="C116" s="158" t="s">
        <v>758</v>
      </c>
      <c r="D116" s="141"/>
      <c r="E116" s="141"/>
      <c r="F116" s="138">
        <f>F117</f>
        <v>234</v>
      </c>
      <c r="G116" s="138">
        <f t="shared" si="60"/>
        <v>0</v>
      </c>
      <c r="H116" s="139">
        <f t="shared" si="60"/>
        <v>0</v>
      </c>
      <c r="I116" s="72"/>
    </row>
    <row r="117" spans="1:9" ht="25.5" x14ac:dyDescent="0.2">
      <c r="A117" s="140" t="s">
        <v>67</v>
      </c>
      <c r="B117" s="79" t="s">
        <v>198</v>
      </c>
      <c r="C117" s="158" t="s">
        <v>758</v>
      </c>
      <c r="D117" s="141" t="s">
        <v>68</v>
      </c>
      <c r="E117" s="141"/>
      <c r="F117" s="138">
        <f>F118</f>
        <v>234</v>
      </c>
      <c r="G117" s="138">
        <f t="shared" si="60"/>
        <v>0</v>
      </c>
      <c r="H117" s="139">
        <f t="shared" si="60"/>
        <v>0</v>
      </c>
      <c r="I117" s="72"/>
    </row>
    <row r="118" spans="1:9" ht="25.5" x14ac:dyDescent="0.2">
      <c r="A118" s="140" t="s">
        <v>69</v>
      </c>
      <c r="B118" s="79" t="s">
        <v>198</v>
      </c>
      <c r="C118" s="158" t="s">
        <v>758</v>
      </c>
      <c r="D118" s="141" t="s">
        <v>70</v>
      </c>
      <c r="E118" s="141">
        <v>900100</v>
      </c>
      <c r="F118" s="138">
        <v>234</v>
      </c>
      <c r="G118" s="138">
        <v>0</v>
      </c>
      <c r="H118" s="139">
        <v>0</v>
      </c>
      <c r="I118" s="72"/>
    </row>
    <row r="119" spans="1:9" ht="25.5" x14ac:dyDescent="0.2">
      <c r="A119" s="173" t="s">
        <v>229</v>
      </c>
      <c r="B119" s="82" t="s">
        <v>198</v>
      </c>
      <c r="C119" s="174" t="s">
        <v>153</v>
      </c>
      <c r="D119" s="131"/>
      <c r="E119" s="131"/>
      <c r="F119" s="132">
        <f>F120</f>
        <v>5425.0999999999995</v>
      </c>
      <c r="G119" s="132">
        <f t="shared" ref="G119:H119" si="61">G120</f>
        <v>5219.5</v>
      </c>
      <c r="H119" s="133">
        <f t="shared" si="61"/>
        <v>5219.5</v>
      </c>
      <c r="I119" s="72"/>
    </row>
    <row r="120" spans="1:9" x14ac:dyDescent="0.2">
      <c r="A120" s="142" t="s">
        <v>252</v>
      </c>
      <c r="B120" s="82" t="s">
        <v>198</v>
      </c>
      <c r="C120" s="135" t="s">
        <v>253</v>
      </c>
      <c r="D120" s="145"/>
      <c r="E120" s="145"/>
      <c r="F120" s="132">
        <f>F121+F123+F125</f>
        <v>5425.0999999999995</v>
      </c>
      <c r="G120" s="132">
        <f t="shared" ref="G120:H120" si="62">G121+G123+G125</f>
        <v>5219.5</v>
      </c>
      <c r="H120" s="133">
        <f t="shared" si="62"/>
        <v>5219.5</v>
      </c>
      <c r="I120" s="72"/>
    </row>
    <row r="121" spans="1:9" ht="38.25" x14ac:dyDescent="0.2">
      <c r="A121" s="140" t="s">
        <v>62</v>
      </c>
      <c r="B121" s="79" t="s">
        <v>198</v>
      </c>
      <c r="C121" s="137" t="s">
        <v>253</v>
      </c>
      <c r="D121" s="141" t="s">
        <v>63</v>
      </c>
      <c r="E121" s="141"/>
      <c r="F121" s="138">
        <f>F122</f>
        <v>4569.2</v>
      </c>
      <c r="G121" s="138">
        <f t="shared" ref="G121:H121" si="63">G122</f>
        <v>4447.2</v>
      </c>
      <c r="H121" s="139">
        <f t="shared" si="63"/>
        <v>4447.2</v>
      </c>
      <c r="I121" s="72"/>
    </row>
    <row r="122" spans="1:9" x14ac:dyDescent="0.2">
      <c r="A122" s="140" t="s">
        <v>64</v>
      </c>
      <c r="B122" s="79" t="s">
        <v>198</v>
      </c>
      <c r="C122" s="137" t="s">
        <v>253</v>
      </c>
      <c r="D122" s="141" t="s">
        <v>65</v>
      </c>
      <c r="E122" s="141">
        <v>900100</v>
      </c>
      <c r="F122" s="138">
        <v>4569.2</v>
      </c>
      <c r="G122" s="138">
        <v>4447.2</v>
      </c>
      <c r="H122" s="139">
        <v>4447.2</v>
      </c>
      <c r="I122" s="72"/>
    </row>
    <row r="123" spans="1:9" ht="25.5" x14ac:dyDescent="0.2">
      <c r="A123" s="140" t="s">
        <v>67</v>
      </c>
      <c r="B123" s="79" t="s">
        <v>198</v>
      </c>
      <c r="C123" s="137" t="s">
        <v>253</v>
      </c>
      <c r="D123" s="141" t="s">
        <v>68</v>
      </c>
      <c r="E123" s="141"/>
      <c r="F123" s="138">
        <f>F124</f>
        <v>854.9</v>
      </c>
      <c r="G123" s="138">
        <f t="shared" ref="G123:H123" si="64">G124</f>
        <v>771.3</v>
      </c>
      <c r="H123" s="139">
        <f t="shared" si="64"/>
        <v>771.3</v>
      </c>
      <c r="I123" s="72"/>
    </row>
    <row r="124" spans="1:9" ht="25.5" x14ac:dyDescent="0.2">
      <c r="A124" s="140" t="s">
        <v>69</v>
      </c>
      <c r="B124" s="79" t="s">
        <v>198</v>
      </c>
      <c r="C124" s="137" t="s">
        <v>253</v>
      </c>
      <c r="D124" s="141" t="s">
        <v>70</v>
      </c>
      <c r="E124" s="141">
        <v>900100</v>
      </c>
      <c r="F124" s="138">
        <v>854.9</v>
      </c>
      <c r="G124" s="138">
        <v>771.3</v>
      </c>
      <c r="H124" s="139">
        <v>771.3</v>
      </c>
      <c r="I124" s="72"/>
    </row>
    <row r="125" spans="1:9" x14ac:dyDescent="0.2">
      <c r="A125" s="140" t="s">
        <v>72</v>
      </c>
      <c r="B125" s="79" t="s">
        <v>198</v>
      </c>
      <c r="C125" s="137" t="s">
        <v>253</v>
      </c>
      <c r="D125" s="141">
        <v>800</v>
      </c>
      <c r="E125" s="141"/>
      <c r="F125" s="138">
        <f>F126</f>
        <v>1</v>
      </c>
      <c r="G125" s="138">
        <f>G126</f>
        <v>1</v>
      </c>
      <c r="H125" s="139">
        <f>H126</f>
        <v>1</v>
      </c>
      <c r="I125" s="72"/>
    </row>
    <row r="126" spans="1:9" x14ac:dyDescent="0.2">
      <c r="A126" s="140" t="s">
        <v>74</v>
      </c>
      <c r="B126" s="79" t="s">
        <v>198</v>
      </c>
      <c r="C126" s="137" t="s">
        <v>253</v>
      </c>
      <c r="D126" s="141">
        <v>850</v>
      </c>
      <c r="E126" s="141">
        <v>900100</v>
      </c>
      <c r="F126" s="138">
        <v>1</v>
      </c>
      <c r="G126" s="138">
        <v>1</v>
      </c>
      <c r="H126" s="139">
        <v>1</v>
      </c>
      <c r="I126" s="72"/>
    </row>
    <row r="127" spans="1:9" x14ac:dyDescent="0.2">
      <c r="A127" s="80" t="s">
        <v>77</v>
      </c>
      <c r="B127" s="82" t="s">
        <v>199</v>
      </c>
      <c r="C127" s="131"/>
      <c r="D127" s="131"/>
      <c r="E127" s="131"/>
      <c r="F127" s="132">
        <f>F128</f>
        <v>20000</v>
      </c>
      <c r="G127" s="132">
        <f t="shared" ref="G127:H127" si="65">G128</f>
        <v>20000</v>
      </c>
      <c r="H127" s="133">
        <f t="shared" si="65"/>
        <v>20000</v>
      </c>
      <c r="I127" s="72"/>
    </row>
    <row r="128" spans="1:9" x14ac:dyDescent="0.2">
      <c r="A128" s="175" t="s">
        <v>192</v>
      </c>
      <c r="B128" s="82" t="s">
        <v>199</v>
      </c>
      <c r="C128" s="83" t="s">
        <v>145</v>
      </c>
      <c r="D128" s="131"/>
      <c r="E128" s="131"/>
      <c r="F128" s="132">
        <f>F129+F132</f>
        <v>20000</v>
      </c>
      <c r="G128" s="132">
        <f t="shared" ref="G128:H128" si="66">G129+G132</f>
        <v>20000</v>
      </c>
      <c r="H128" s="133">
        <f t="shared" si="66"/>
        <v>20000</v>
      </c>
      <c r="I128" s="72"/>
    </row>
    <row r="129" spans="1:9" x14ac:dyDescent="0.2">
      <c r="A129" s="142" t="s">
        <v>254</v>
      </c>
      <c r="B129" s="82" t="s">
        <v>199</v>
      </c>
      <c r="C129" s="135" t="s">
        <v>256</v>
      </c>
      <c r="D129" s="84"/>
      <c r="E129" s="84"/>
      <c r="F129" s="138">
        <f t="shared" ref="F129:H130" si="67">F130</f>
        <v>15000</v>
      </c>
      <c r="G129" s="138">
        <f t="shared" si="67"/>
        <v>15000</v>
      </c>
      <c r="H129" s="139">
        <f t="shared" si="67"/>
        <v>15000</v>
      </c>
      <c r="I129" s="72"/>
    </row>
    <row r="130" spans="1:9" x14ac:dyDescent="0.2">
      <c r="A130" s="140" t="s">
        <v>72</v>
      </c>
      <c r="B130" s="79" t="s">
        <v>199</v>
      </c>
      <c r="C130" s="137" t="s">
        <v>256</v>
      </c>
      <c r="D130" s="141" t="s">
        <v>73</v>
      </c>
      <c r="E130" s="141"/>
      <c r="F130" s="138">
        <f t="shared" si="67"/>
        <v>15000</v>
      </c>
      <c r="G130" s="138">
        <f t="shared" si="67"/>
        <v>15000</v>
      </c>
      <c r="H130" s="139">
        <f t="shared" si="67"/>
        <v>15000</v>
      </c>
      <c r="I130" s="72"/>
    </row>
    <row r="131" spans="1:9" x14ac:dyDescent="0.2">
      <c r="A131" s="140" t="s">
        <v>78</v>
      </c>
      <c r="B131" s="79" t="s">
        <v>199</v>
      </c>
      <c r="C131" s="137" t="s">
        <v>256</v>
      </c>
      <c r="D131" s="141" t="s">
        <v>79</v>
      </c>
      <c r="E131" s="141">
        <v>900100</v>
      </c>
      <c r="F131" s="138">
        <v>15000</v>
      </c>
      <c r="G131" s="138">
        <v>15000</v>
      </c>
      <c r="H131" s="139">
        <v>15000</v>
      </c>
      <c r="I131" s="72"/>
    </row>
    <row r="132" spans="1:9" ht="25.5" x14ac:dyDescent="0.2">
      <c r="A132" s="142" t="s">
        <v>255</v>
      </c>
      <c r="B132" s="82" t="s">
        <v>199</v>
      </c>
      <c r="C132" s="135" t="s">
        <v>257</v>
      </c>
      <c r="D132" s="84"/>
      <c r="E132" s="84"/>
      <c r="F132" s="138">
        <f t="shared" ref="F132:H133" si="68">F133</f>
        <v>5000</v>
      </c>
      <c r="G132" s="138">
        <f t="shared" si="68"/>
        <v>5000</v>
      </c>
      <c r="H132" s="139">
        <f t="shared" si="68"/>
        <v>5000</v>
      </c>
      <c r="I132" s="72"/>
    </row>
    <row r="133" spans="1:9" x14ac:dyDescent="0.2">
      <c r="A133" s="140" t="s">
        <v>72</v>
      </c>
      <c r="B133" s="79" t="s">
        <v>199</v>
      </c>
      <c r="C133" s="137" t="s">
        <v>257</v>
      </c>
      <c r="D133" s="141" t="s">
        <v>73</v>
      </c>
      <c r="E133" s="141"/>
      <c r="F133" s="138">
        <f t="shared" si="68"/>
        <v>5000</v>
      </c>
      <c r="G133" s="138">
        <f t="shared" si="68"/>
        <v>5000</v>
      </c>
      <c r="H133" s="139">
        <f t="shared" si="68"/>
        <v>5000</v>
      </c>
      <c r="I133" s="72"/>
    </row>
    <row r="134" spans="1:9" x14ac:dyDescent="0.2">
      <c r="A134" s="140" t="s">
        <v>78</v>
      </c>
      <c r="B134" s="79" t="s">
        <v>199</v>
      </c>
      <c r="C134" s="137" t="s">
        <v>257</v>
      </c>
      <c r="D134" s="141" t="s">
        <v>79</v>
      </c>
      <c r="E134" s="141">
        <v>900100</v>
      </c>
      <c r="F134" s="138">
        <v>5000</v>
      </c>
      <c r="G134" s="138">
        <v>5000</v>
      </c>
      <c r="H134" s="139">
        <v>5000</v>
      </c>
      <c r="I134" s="72"/>
    </row>
    <row r="135" spans="1:9" x14ac:dyDescent="0.2">
      <c r="A135" s="80" t="s">
        <v>80</v>
      </c>
      <c r="B135" s="82" t="s">
        <v>200</v>
      </c>
      <c r="C135" s="131"/>
      <c r="D135" s="131"/>
      <c r="E135" s="131"/>
      <c r="F135" s="132">
        <f>F136+F142+F190+F201+F207</f>
        <v>418968.6</v>
      </c>
      <c r="G135" s="132">
        <f t="shared" ref="G135:H135" si="69">G136+G142+G190+G201+G207</f>
        <v>345582.6</v>
      </c>
      <c r="H135" s="133">
        <f t="shared" si="69"/>
        <v>345582.39999999997</v>
      </c>
      <c r="I135" s="72"/>
    </row>
    <row r="136" spans="1:9" x14ac:dyDescent="0.2">
      <c r="A136" s="99" t="s">
        <v>341</v>
      </c>
      <c r="B136" s="82" t="s">
        <v>200</v>
      </c>
      <c r="C136" s="176" t="s">
        <v>184</v>
      </c>
      <c r="D136" s="100"/>
      <c r="E136" s="100"/>
      <c r="F136" s="132">
        <f>F137</f>
        <v>695</v>
      </c>
      <c r="G136" s="132">
        <f t="shared" ref="G136:H140" si="70">G137</f>
        <v>695</v>
      </c>
      <c r="H136" s="133">
        <f t="shared" si="70"/>
        <v>695</v>
      </c>
      <c r="I136" s="72"/>
    </row>
    <row r="137" spans="1:9" x14ac:dyDescent="0.2">
      <c r="A137" s="110" t="s">
        <v>112</v>
      </c>
      <c r="B137" s="82" t="s">
        <v>200</v>
      </c>
      <c r="C137" s="87" t="s">
        <v>185</v>
      </c>
      <c r="D137" s="102"/>
      <c r="E137" s="102"/>
      <c r="F137" s="132">
        <f>F138</f>
        <v>695</v>
      </c>
      <c r="G137" s="132">
        <f t="shared" si="70"/>
        <v>695</v>
      </c>
      <c r="H137" s="133">
        <f t="shared" si="70"/>
        <v>695</v>
      </c>
      <c r="I137" s="72"/>
    </row>
    <row r="138" spans="1:9" ht="25.5" x14ac:dyDescent="0.2">
      <c r="A138" s="151" t="s">
        <v>522</v>
      </c>
      <c r="B138" s="82" t="s">
        <v>200</v>
      </c>
      <c r="C138" s="135" t="s">
        <v>525</v>
      </c>
      <c r="D138" s="89"/>
      <c r="E138" s="89"/>
      <c r="F138" s="132">
        <f>F139</f>
        <v>695</v>
      </c>
      <c r="G138" s="132">
        <f t="shared" si="70"/>
        <v>695</v>
      </c>
      <c r="H138" s="133">
        <f t="shared" si="70"/>
        <v>695</v>
      </c>
      <c r="I138" s="72"/>
    </row>
    <row r="139" spans="1:9" ht="51" x14ac:dyDescent="0.2">
      <c r="A139" s="177" t="s">
        <v>265</v>
      </c>
      <c r="B139" s="79" t="s">
        <v>200</v>
      </c>
      <c r="C139" s="137" t="s">
        <v>598</v>
      </c>
      <c r="D139" s="84"/>
      <c r="E139" s="84"/>
      <c r="F139" s="138">
        <f>F140</f>
        <v>695</v>
      </c>
      <c r="G139" s="138">
        <f t="shared" si="70"/>
        <v>695</v>
      </c>
      <c r="H139" s="139">
        <f t="shared" si="70"/>
        <v>695</v>
      </c>
      <c r="I139" s="72"/>
    </row>
    <row r="140" spans="1:9" ht="25.5" x14ac:dyDescent="0.2">
      <c r="A140" s="140" t="s">
        <v>83</v>
      </c>
      <c r="B140" s="79" t="s">
        <v>200</v>
      </c>
      <c r="C140" s="137" t="s">
        <v>598</v>
      </c>
      <c r="D140" s="141" t="s">
        <v>84</v>
      </c>
      <c r="E140" s="141"/>
      <c r="F140" s="138">
        <f>F141</f>
        <v>695</v>
      </c>
      <c r="G140" s="138">
        <f t="shared" si="70"/>
        <v>695</v>
      </c>
      <c r="H140" s="139">
        <f t="shared" si="70"/>
        <v>695</v>
      </c>
      <c r="I140" s="72"/>
    </row>
    <row r="141" spans="1:9" x14ac:dyDescent="0.2">
      <c r="A141" s="140" t="s">
        <v>85</v>
      </c>
      <c r="B141" s="79" t="s">
        <v>200</v>
      </c>
      <c r="C141" s="137" t="s">
        <v>598</v>
      </c>
      <c r="D141" s="141" t="s">
        <v>86</v>
      </c>
      <c r="E141" s="141">
        <v>900303</v>
      </c>
      <c r="F141" s="138">
        <v>695</v>
      </c>
      <c r="G141" s="138">
        <v>695</v>
      </c>
      <c r="H141" s="139">
        <v>695</v>
      </c>
      <c r="I141" s="72"/>
    </row>
    <row r="142" spans="1:9" ht="25.5" x14ac:dyDescent="0.2">
      <c r="A142" s="134" t="s">
        <v>691</v>
      </c>
      <c r="B142" s="82" t="s">
        <v>200</v>
      </c>
      <c r="C142" s="135" t="s">
        <v>174</v>
      </c>
      <c r="D142" s="131"/>
      <c r="E142" s="131"/>
      <c r="F142" s="132">
        <f>F143+F162</f>
        <v>332419.90000000002</v>
      </c>
      <c r="G142" s="132">
        <f>G143+G162</f>
        <v>290233.3</v>
      </c>
      <c r="H142" s="133">
        <f>H143+H162</f>
        <v>290233.3</v>
      </c>
      <c r="I142" s="72"/>
    </row>
    <row r="143" spans="1:9" x14ac:dyDescent="0.2">
      <c r="A143" s="134" t="s">
        <v>748</v>
      </c>
      <c r="B143" s="82" t="s">
        <v>200</v>
      </c>
      <c r="C143" s="135" t="s">
        <v>175</v>
      </c>
      <c r="D143" s="131"/>
      <c r="E143" s="131"/>
      <c r="F143" s="132">
        <f>F144+F148+F154</f>
        <v>36277.1</v>
      </c>
      <c r="G143" s="132">
        <f>G144+G148+G154</f>
        <v>32113.599999999999</v>
      </c>
      <c r="H143" s="133">
        <f>H144+H148+H154</f>
        <v>32113.599999999999</v>
      </c>
      <c r="I143" s="72"/>
    </row>
    <row r="144" spans="1:9" ht="30" customHeight="1" x14ac:dyDescent="0.2">
      <c r="A144" s="142" t="s">
        <v>749</v>
      </c>
      <c r="B144" s="82" t="s">
        <v>200</v>
      </c>
      <c r="C144" s="135" t="s">
        <v>266</v>
      </c>
      <c r="D144" s="89"/>
      <c r="E144" s="89"/>
      <c r="F144" s="132">
        <f>F145</f>
        <v>6330</v>
      </c>
      <c r="G144" s="132">
        <f t="shared" ref="G144:H144" si="71">G145</f>
        <v>2930</v>
      </c>
      <c r="H144" s="133">
        <f t="shared" si="71"/>
        <v>2930</v>
      </c>
      <c r="I144" s="72"/>
    </row>
    <row r="145" spans="1:9" ht="45.75" customHeight="1" x14ac:dyDescent="0.2">
      <c r="A145" s="171" t="s">
        <v>794</v>
      </c>
      <c r="B145" s="79" t="s">
        <v>200</v>
      </c>
      <c r="C145" s="137" t="s">
        <v>793</v>
      </c>
      <c r="D145" s="84"/>
      <c r="E145" s="84"/>
      <c r="F145" s="138">
        <f t="shared" ref="F145:H146" si="72">F146</f>
        <v>6330</v>
      </c>
      <c r="G145" s="138">
        <f t="shared" si="72"/>
        <v>2930</v>
      </c>
      <c r="H145" s="139">
        <f t="shared" si="72"/>
        <v>2930</v>
      </c>
      <c r="I145" s="72"/>
    </row>
    <row r="146" spans="1:9" ht="30" customHeight="1" x14ac:dyDescent="0.2">
      <c r="A146" s="140" t="s">
        <v>67</v>
      </c>
      <c r="B146" s="79" t="s">
        <v>200</v>
      </c>
      <c r="C146" s="137" t="s">
        <v>793</v>
      </c>
      <c r="D146" s="141" t="s">
        <v>68</v>
      </c>
      <c r="E146" s="141"/>
      <c r="F146" s="138">
        <f t="shared" si="72"/>
        <v>6330</v>
      </c>
      <c r="G146" s="138">
        <f t="shared" si="72"/>
        <v>2930</v>
      </c>
      <c r="H146" s="139">
        <f t="shared" si="72"/>
        <v>2930</v>
      </c>
      <c r="I146" s="72"/>
    </row>
    <row r="147" spans="1:9" ht="30" customHeight="1" x14ac:dyDescent="0.2">
      <c r="A147" s="140" t="s">
        <v>69</v>
      </c>
      <c r="B147" s="79" t="s">
        <v>200</v>
      </c>
      <c r="C147" s="137" t="s">
        <v>793</v>
      </c>
      <c r="D147" s="141" t="s">
        <v>70</v>
      </c>
      <c r="E147" s="141">
        <v>900100</v>
      </c>
      <c r="F147" s="138">
        <v>6330</v>
      </c>
      <c r="G147" s="138">
        <v>2930</v>
      </c>
      <c r="H147" s="139">
        <v>2930</v>
      </c>
      <c r="I147" s="72"/>
    </row>
    <row r="148" spans="1:9" ht="25.5" x14ac:dyDescent="0.2">
      <c r="A148" s="142" t="s">
        <v>750</v>
      </c>
      <c r="B148" s="82" t="s">
        <v>200</v>
      </c>
      <c r="C148" s="135" t="s">
        <v>263</v>
      </c>
      <c r="D148" s="145"/>
      <c r="E148" s="145"/>
      <c r="F148" s="132">
        <f>F149</f>
        <v>9022</v>
      </c>
      <c r="G148" s="132">
        <f t="shared" ref="G148:H148" si="73">G149</f>
        <v>9022</v>
      </c>
      <c r="H148" s="133">
        <f t="shared" si="73"/>
        <v>9022</v>
      </c>
      <c r="I148" s="72"/>
    </row>
    <row r="149" spans="1:9" ht="25.5" x14ac:dyDescent="0.2">
      <c r="A149" s="171" t="s">
        <v>262</v>
      </c>
      <c r="B149" s="79" t="s">
        <v>200</v>
      </c>
      <c r="C149" s="137" t="s">
        <v>264</v>
      </c>
      <c r="D149" s="141"/>
      <c r="E149" s="141"/>
      <c r="F149" s="138">
        <f>F150+F152</f>
        <v>9022</v>
      </c>
      <c r="G149" s="138">
        <f t="shared" ref="G149:H149" si="74">G150+G152</f>
        <v>9022</v>
      </c>
      <c r="H149" s="139">
        <f t="shared" si="74"/>
        <v>9022</v>
      </c>
      <c r="I149" s="72"/>
    </row>
    <row r="150" spans="1:9" ht="38.25" x14ac:dyDescent="0.2">
      <c r="A150" s="140" t="s">
        <v>62</v>
      </c>
      <c r="B150" s="79" t="s">
        <v>200</v>
      </c>
      <c r="C150" s="137" t="s">
        <v>264</v>
      </c>
      <c r="D150" s="141" t="s">
        <v>63</v>
      </c>
      <c r="E150" s="141"/>
      <c r="F150" s="138">
        <f>F151</f>
        <v>8120</v>
      </c>
      <c r="G150" s="138">
        <f t="shared" ref="G150:H150" si="75">G151</f>
        <v>8120</v>
      </c>
      <c r="H150" s="139">
        <f t="shared" si="75"/>
        <v>8120</v>
      </c>
      <c r="I150" s="72"/>
    </row>
    <row r="151" spans="1:9" x14ac:dyDescent="0.2">
      <c r="A151" s="140" t="s">
        <v>64</v>
      </c>
      <c r="B151" s="79" t="s">
        <v>200</v>
      </c>
      <c r="C151" s="137" t="s">
        <v>264</v>
      </c>
      <c r="D151" s="141" t="s">
        <v>65</v>
      </c>
      <c r="E151" s="141">
        <v>900303</v>
      </c>
      <c r="F151" s="138">
        <v>8120</v>
      </c>
      <c r="G151" s="138">
        <v>8120</v>
      </c>
      <c r="H151" s="139">
        <v>8120</v>
      </c>
      <c r="I151" s="72"/>
    </row>
    <row r="152" spans="1:9" ht="25.5" x14ac:dyDescent="0.2">
      <c r="A152" s="140" t="s">
        <v>67</v>
      </c>
      <c r="B152" s="79" t="s">
        <v>200</v>
      </c>
      <c r="C152" s="137" t="s">
        <v>264</v>
      </c>
      <c r="D152" s="141" t="s">
        <v>68</v>
      </c>
      <c r="E152" s="141"/>
      <c r="F152" s="138">
        <f>F153</f>
        <v>902</v>
      </c>
      <c r="G152" s="138">
        <f t="shared" ref="G152:H152" si="76">G153</f>
        <v>902</v>
      </c>
      <c r="H152" s="139">
        <f t="shared" si="76"/>
        <v>902</v>
      </c>
      <c r="I152" s="72"/>
    </row>
    <row r="153" spans="1:9" ht="25.5" x14ac:dyDescent="0.2">
      <c r="A153" s="140" t="s">
        <v>69</v>
      </c>
      <c r="B153" s="79" t="s">
        <v>200</v>
      </c>
      <c r="C153" s="137" t="s">
        <v>264</v>
      </c>
      <c r="D153" s="141" t="s">
        <v>70</v>
      </c>
      <c r="E153" s="141">
        <v>900303</v>
      </c>
      <c r="F153" s="138">
        <v>902</v>
      </c>
      <c r="G153" s="138">
        <v>902</v>
      </c>
      <c r="H153" s="139">
        <v>902</v>
      </c>
      <c r="I153" s="72"/>
    </row>
    <row r="154" spans="1:9" ht="25.5" x14ac:dyDescent="0.2">
      <c r="A154" s="146" t="s">
        <v>348</v>
      </c>
      <c r="B154" s="157" t="s">
        <v>200</v>
      </c>
      <c r="C154" s="135" t="s">
        <v>751</v>
      </c>
      <c r="D154" s="145"/>
      <c r="E154" s="145"/>
      <c r="F154" s="132">
        <f>F155</f>
        <v>20925.099999999999</v>
      </c>
      <c r="G154" s="132">
        <f t="shared" ref="G154:H154" si="77">G155</f>
        <v>20161.599999999999</v>
      </c>
      <c r="H154" s="133">
        <f t="shared" si="77"/>
        <v>20161.599999999999</v>
      </c>
      <c r="I154" s="72"/>
    </row>
    <row r="155" spans="1:9" x14ac:dyDescent="0.2">
      <c r="A155" s="140" t="s">
        <v>61</v>
      </c>
      <c r="B155" s="158" t="s">
        <v>200</v>
      </c>
      <c r="C155" s="137" t="s">
        <v>752</v>
      </c>
      <c r="D155" s="141"/>
      <c r="E155" s="141"/>
      <c r="F155" s="138">
        <f>F156+F158+F160</f>
        <v>20925.099999999999</v>
      </c>
      <c r="G155" s="138">
        <f>G156+G158+G160</f>
        <v>20161.599999999999</v>
      </c>
      <c r="H155" s="139">
        <f>H156+H158+H160</f>
        <v>20161.599999999999</v>
      </c>
      <c r="I155" s="72"/>
    </row>
    <row r="156" spans="1:9" ht="38.25" x14ac:dyDescent="0.2">
      <c r="A156" s="140" t="s">
        <v>62</v>
      </c>
      <c r="B156" s="158" t="s">
        <v>200</v>
      </c>
      <c r="C156" s="137" t="s">
        <v>752</v>
      </c>
      <c r="D156" s="141" t="s">
        <v>63</v>
      </c>
      <c r="E156" s="141"/>
      <c r="F156" s="138">
        <f>F157</f>
        <v>19430.099999999999</v>
      </c>
      <c r="G156" s="138">
        <f>G157</f>
        <v>18780.099999999999</v>
      </c>
      <c r="H156" s="139">
        <f>H157</f>
        <v>18780.099999999999</v>
      </c>
      <c r="I156" s="72"/>
    </row>
    <row r="157" spans="1:9" x14ac:dyDescent="0.2">
      <c r="A157" s="140" t="s">
        <v>64</v>
      </c>
      <c r="B157" s="158" t="s">
        <v>200</v>
      </c>
      <c r="C157" s="137" t="s">
        <v>752</v>
      </c>
      <c r="D157" s="141" t="s">
        <v>65</v>
      </c>
      <c r="E157" s="141">
        <v>900100</v>
      </c>
      <c r="F157" s="138">
        <v>19430.099999999999</v>
      </c>
      <c r="G157" s="138">
        <v>18780.099999999999</v>
      </c>
      <c r="H157" s="139">
        <v>18780.099999999999</v>
      </c>
      <c r="I157" s="72"/>
    </row>
    <row r="158" spans="1:9" ht="25.5" x14ac:dyDescent="0.2">
      <c r="A158" s="140" t="s">
        <v>67</v>
      </c>
      <c r="B158" s="158" t="s">
        <v>200</v>
      </c>
      <c r="C158" s="137" t="s">
        <v>752</v>
      </c>
      <c r="D158" s="141" t="s">
        <v>68</v>
      </c>
      <c r="E158" s="141"/>
      <c r="F158" s="138">
        <f>F159</f>
        <v>1143.5</v>
      </c>
      <c r="G158" s="138">
        <f>G159</f>
        <v>1030</v>
      </c>
      <c r="H158" s="139">
        <f>H159</f>
        <v>1030</v>
      </c>
      <c r="I158" s="72"/>
    </row>
    <row r="159" spans="1:9" ht="25.5" x14ac:dyDescent="0.2">
      <c r="A159" s="140" t="s">
        <v>69</v>
      </c>
      <c r="B159" s="158" t="s">
        <v>200</v>
      </c>
      <c r="C159" s="137" t="s">
        <v>752</v>
      </c>
      <c r="D159" s="141" t="s">
        <v>70</v>
      </c>
      <c r="E159" s="141">
        <v>900100</v>
      </c>
      <c r="F159" s="138">
        <v>1143.5</v>
      </c>
      <c r="G159" s="138">
        <v>1030</v>
      </c>
      <c r="H159" s="139">
        <v>1030</v>
      </c>
      <c r="I159" s="72"/>
    </row>
    <row r="160" spans="1:9" x14ac:dyDescent="0.2">
      <c r="A160" s="140" t="s">
        <v>72</v>
      </c>
      <c r="B160" s="158" t="s">
        <v>200</v>
      </c>
      <c r="C160" s="137" t="s">
        <v>752</v>
      </c>
      <c r="D160" s="141" t="s">
        <v>73</v>
      </c>
      <c r="E160" s="141"/>
      <c r="F160" s="138">
        <f>F161</f>
        <v>351.5</v>
      </c>
      <c r="G160" s="138">
        <f>G161</f>
        <v>351.5</v>
      </c>
      <c r="H160" s="139">
        <f>H161</f>
        <v>351.5</v>
      </c>
      <c r="I160" s="72"/>
    </row>
    <row r="161" spans="1:12" x14ac:dyDescent="0.2">
      <c r="A161" s="140" t="s">
        <v>74</v>
      </c>
      <c r="B161" s="158" t="s">
        <v>200</v>
      </c>
      <c r="C161" s="137" t="s">
        <v>752</v>
      </c>
      <c r="D161" s="141" t="s">
        <v>75</v>
      </c>
      <c r="E161" s="141">
        <v>900100</v>
      </c>
      <c r="F161" s="138">
        <v>351.5</v>
      </c>
      <c r="G161" s="138">
        <v>351.5</v>
      </c>
      <c r="H161" s="139">
        <v>351.5</v>
      </c>
      <c r="I161" s="72"/>
    </row>
    <row r="162" spans="1:12" x14ac:dyDescent="0.2">
      <c r="A162" s="134" t="s">
        <v>227</v>
      </c>
      <c r="B162" s="82" t="s">
        <v>200</v>
      </c>
      <c r="C162" s="135" t="s">
        <v>189</v>
      </c>
      <c r="D162" s="141"/>
      <c r="E162" s="141"/>
      <c r="F162" s="132">
        <f>F163</f>
        <v>296142.80000000005</v>
      </c>
      <c r="G162" s="132">
        <f t="shared" ref="G162:H162" si="78">G163</f>
        <v>258119.7</v>
      </c>
      <c r="H162" s="133">
        <f t="shared" si="78"/>
        <v>258119.7</v>
      </c>
      <c r="I162" s="72"/>
    </row>
    <row r="163" spans="1:12" ht="25.5" x14ac:dyDescent="0.2">
      <c r="A163" s="123" t="s">
        <v>348</v>
      </c>
      <c r="B163" s="82" t="s">
        <v>200</v>
      </c>
      <c r="C163" s="135" t="s">
        <v>190</v>
      </c>
      <c r="D163" s="141"/>
      <c r="E163" s="141"/>
      <c r="F163" s="132">
        <f>F169+F172+F182+F164+F185+F179</f>
        <v>296142.80000000005</v>
      </c>
      <c r="G163" s="132">
        <f t="shared" ref="G163:H163" si="79">G169+G172+G182+G164+G185+G179</f>
        <v>258119.7</v>
      </c>
      <c r="H163" s="132">
        <f t="shared" si="79"/>
        <v>258119.7</v>
      </c>
      <c r="I163" s="74" t="e">
        <f>I169+I172+I182+I164</f>
        <v>#REF!</v>
      </c>
    </row>
    <row r="164" spans="1:12" x14ac:dyDescent="0.2">
      <c r="A164" s="136" t="s">
        <v>236</v>
      </c>
      <c r="B164" s="79" t="s">
        <v>200</v>
      </c>
      <c r="C164" s="137" t="s">
        <v>237</v>
      </c>
      <c r="D164" s="141"/>
      <c r="E164" s="141"/>
      <c r="F164" s="138">
        <f>F165+F167</f>
        <v>35254.1</v>
      </c>
      <c r="G164" s="138">
        <f t="shared" ref="G164:H164" si="80">G165+G167</f>
        <v>32610.6</v>
      </c>
      <c r="H164" s="139">
        <f t="shared" si="80"/>
        <v>32610.6</v>
      </c>
      <c r="I164" s="73" t="e">
        <f>I165+#REF!</f>
        <v>#REF!</v>
      </c>
    </row>
    <row r="165" spans="1:12" ht="25.5" x14ac:dyDescent="0.2">
      <c r="A165" s="140" t="s">
        <v>67</v>
      </c>
      <c r="B165" s="79" t="s">
        <v>200</v>
      </c>
      <c r="C165" s="137" t="s">
        <v>237</v>
      </c>
      <c r="D165" s="141" t="s">
        <v>68</v>
      </c>
      <c r="E165" s="141"/>
      <c r="F165" s="138">
        <f>F166</f>
        <v>35181</v>
      </c>
      <c r="G165" s="138">
        <f t="shared" ref="G165:H165" si="81">G166</f>
        <v>32537.5</v>
      </c>
      <c r="H165" s="139">
        <f t="shared" si="81"/>
        <v>32537.5</v>
      </c>
      <c r="I165" s="85"/>
    </row>
    <row r="166" spans="1:12" ht="25.5" x14ac:dyDescent="0.2">
      <c r="A166" s="140" t="s">
        <v>69</v>
      </c>
      <c r="B166" s="79" t="s">
        <v>200</v>
      </c>
      <c r="C166" s="137" t="s">
        <v>237</v>
      </c>
      <c r="D166" s="141" t="s">
        <v>70</v>
      </c>
      <c r="E166" s="141">
        <v>900100</v>
      </c>
      <c r="F166" s="138">
        <v>35181</v>
      </c>
      <c r="G166" s="138">
        <v>32537.5</v>
      </c>
      <c r="H166" s="139">
        <v>32537.5</v>
      </c>
      <c r="I166" s="85"/>
      <c r="L166" s="76"/>
    </row>
    <row r="167" spans="1:12" x14ac:dyDescent="0.2">
      <c r="A167" s="140" t="s">
        <v>72</v>
      </c>
      <c r="B167" s="79" t="s">
        <v>200</v>
      </c>
      <c r="C167" s="137" t="s">
        <v>237</v>
      </c>
      <c r="D167" s="141">
        <v>800</v>
      </c>
      <c r="E167" s="141"/>
      <c r="F167" s="138">
        <f>F168</f>
        <v>73.099999999999994</v>
      </c>
      <c r="G167" s="138">
        <f t="shared" ref="G167:H167" si="82">G168</f>
        <v>73.099999999999994</v>
      </c>
      <c r="H167" s="139">
        <f t="shared" si="82"/>
        <v>73.099999999999994</v>
      </c>
      <c r="I167" s="85"/>
      <c r="L167" s="76"/>
    </row>
    <row r="168" spans="1:12" x14ac:dyDescent="0.2">
      <c r="A168" s="140" t="s">
        <v>74</v>
      </c>
      <c r="B168" s="79" t="s">
        <v>200</v>
      </c>
      <c r="C168" s="137" t="s">
        <v>237</v>
      </c>
      <c r="D168" s="141" t="s">
        <v>75</v>
      </c>
      <c r="E168" s="141">
        <v>900100</v>
      </c>
      <c r="F168" s="138">
        <v>73.099999999999994</v>
      </c>
      <c r="G168" s="138">
        <v>73.099999999999994</v>
      </c>
      <c r="H168" s="139">
        <v>73.099999999999994</v>
      </c>
      <c r="I168" s="85"/>
      <c r="L168" s="76"/>
    </row>
    <row r="169" spans="1:12" ht="25.5" x14ac:dyDescent="0.2">
      <c r="A169" s="171" t="s">
        <v>258</v>
      </c>
      <c r="B169" s="79" t="s">
        <v>200</v>
      </c>
      <c r="C169" s="158" t="s">
        <v>260</v>
      </c>
      <c r="D169" s="144"/>
      <c r="E169" s="144"/>
      <c r="F169" s="138">
        <f t="shared" ref="F169:H170" si="83">F170</f>
        <v>49152.1</v>
      </c>
      <c r="G169" s="138">
        <f t="shared" si="83"/>
        <v>50461.1</v>
      </c>
      <c r="H169" s="139">
        <f t="shared" si="83"/>
        <v>50461.1</v>
      </c>
      <c r="I169" s="72"/>
    </row>
    <row r="170" spans="1:12" ht="25.5" x14ac:dyDescent="0.2">
      <c r="A170" s="140" t="s">
        <v>83</v>
      </c>
      <c r="B170" s="79" t="s">
        <v>200</v>
      </c>
      <c r="C170" s="158" t="s">
        <v>260</v>
      </c>
      <c r="D170" s="144">
        <v>600</v>
      </c>
      <c r="E170" s="144"/>
      <c r="F170" s="138">
        <f t="shared" si="83"/>
        <v>49152.1</v>
      </c>
      <c r="G170" s="138">
        <f t="shared" si="83"/>
        <v>50461.1</v>
      </c>
      <c r="H170" s="139">
        <f t="shared" si="83"/>
        <v>50461.1</v>
      </c>
      <c r="I170" s="72"/>
    </row>
    <row r="171" spans="1:12" x14ac:dyDescent="0.2">
      <c r="A171" s="140" t="s">
        <v>85</v>
      </c>
      <c r="B171" s="79" t="s">
        <v>200</v>
      </c>
      <c r="C171" s="158" t="s">
        <v>260</v>
      </c>
      <c r="D171" s="144">
        <v>610</v>
      </c>
      <c r="E171" s="141">
        <v>900100</v>
      </c>
      <c r="F171" s="138">
        <v>49152.1</v>
      </c>
      <c r="G171" s="138">
        <v>50461.1</v>
      </c>
      <c r="H171" s="139">
        <v>50461.1</v>
      </c>
      <c r="I171" s="72"/>
    </row>
    <row r="172" spans="1:12" ht="25.5" x14ac:dyDescent="0.2">
      <c r="A172" s="171" t="s">
        <v>259</v>
      </c>
      <c r="B172" s="79" t="s">
        <v>200</v>
      </c>
      <c r="C172" s="158" t="s">
        <v>261</v>
      </c>
      <c r="D172" s="84"/>
      <c r="E172" s="84"/>
      <c r="F172" s="138">
        <f>F173+F175+F177</f>
        <v>153231.5</v>
      </c>
      <c r="G172" s="138">
        <f t="shared" ref="G172:H172" si="84">G173+G175+G177</f>
        <v>151716.5</v>
      </c>
      <c r="H172" s="139">
        <f t="shared" si="84"/>
        <v>151716.5</v>
      </c>
      <c r="I172" s="72"/>
    </row>
    <row r="173" spans="1:12" ht="38.25" x14ac:dyDescent="0.2">
      <c r="A173" s="140" t="s">
        <v>62</v>
      </c>
      <c r="B173" s="79" t="s">
        <v>200</v>
      </c>
      <c r="C173" s="158" t="s">
        <v>261</v>
      </c>
      <c r="D173" s="141" t="s">
        <v>63</v>
      </c>
      <c r="E173" s="141"/>
      <c r="F173" s="138">
        <f>F174</f>
        <v>135090.9</v>
      </c>
      <c r="G173" s="138">
        <f t="shared" ref="G173:H173" si="85">G174</f>
        <v>133664.6</v>
      </c>
      <c r="H173" s="139">
        <f t="shared" si="85"/>
        <v>133664.6</v>
      </c>
      <c r="I173" s="72"/>
    </row>
    <row r="174" spans="1:12" x14ac:dyDescent="0.2">
      <c r="A174" s="140" t="s">
        <v>81</v>
      </c>
      <c r="B174" s="79" t="s">
        <v>200</v>
      </c>
      <c r="C174" s="158" t="s">
        <v>261</v>
      </c>
      <c r="D174" s="141" t="s">
        <v>82</v>
      </c>
      <c r="E174" s="141">
        <v>900100</v>
      </c>
      <c r="F174" s="138">
        <v>135090.9</v>
      </c>
      <c r="G174" s="138">
        <v>133664.6</v>
      </c>
      <c r="H174" s="138">
        <v>133664.6</v>
      </c>
      <c r="I174" s="72"/>
      <c r="K174" s="76"/>
    </row>
    <row r="175" spans="1:12" ht="25.5" x14ac:dyDescent="0.2">
      <c r="A175" s="140" t="s">
        <v>67</v>
      </c>
      <c r="B175" s="79" t="s">
        <v>200</v>
      </c>
      <c r="C175" s="158" t="s">
        <v>261</v>
      </c>
      <c r="D175" s="141" t="s">
        <v>68</v>
      </c>
      <c r="E175" s="141"/>
      <c r="F175" s="138">
        <f>F176</f>
        <v>18007.7</v>
      </c>
      <c r="G175" s="138">
        <f t="shared" ref="G175:H175" si="86">G176</f>
        <v>17919</v>
      </c>
      <c r="H175" s="139">
        <f t="shared" si="86"/>
        <v>17919</v>
      </c>
      <c r="I175" s="72"/>
      <c r="K175" s="76"/>
    </row>
    <row r="176" spans="1:12" ht="25.5" x14ac:dyDescent="0.2">
      <c r="A176" s="140" t="s">
        <v>69</v>
      </c>
      <c r="B176" s="79" t="s">
        <v>200</v>
      </c>
      <c r="C176" s="158" t="s">
        <v>261</v>
      </c>
      <c r="D176" s="141" t="s">
        <v>70</v>
      </c>
      <c r="E176" s="141">
        <v>900100</v>
      </c>
      <c r="F176" s="138">
        <v>18007.7</v>
      </c>
      <c r="G176" s="138">
        <v>17919</v>
      </c>
      <c r="H176" s="138">
        <v>17919</v>
      </c>
      <c r="I176" s="72"/>
    </row>
    <row r="177" spans="1:9" x14ac:dyDescent="0.2">
      <c r="A177" s="140" t="s">
        <v>72</v>
      </c>
      <c r="B177" s="79" t="s">
        <v>200</v>
      </c>
      <c r="C177" s="158" t="s">
        <v>261</v>
      </c>
      <c r="D177" s="141" t="s">
        <v>73</v>
      </c>
      <c r="E177" s="141"/>
      <c r="F177" s="138">
        <f>F178</f>
        <v>132.9</v>
      </c>
      <c r="G177" s="138">
        <f t="shared" ref="G177:H177" si="87">G178</f>
        <v>132.9</v>
      </c>
      <c r="H177" s="139">
        <f t="shared" si="87"/>
        <v>132.9</v>
      </c>
      <c r="I177" s="72"/>
    </row>
    <row r="178" spans="1:9" x14ac:dyDescent="0.2">
      <c r="A178" s="140" t="s">
        <v>74</v>
      </c>
      <c r="B178" s="79" t="s">
        <v>200</v>
      </c>
      <c r="C178" s="158" t="s">
        <v>261</v>
      </c>
      <c r="D178" s="141" t="s">
        <v>75</v>
      </c>
      <c r="E178" s="141">
        <v>900100</v>
      </c>
      <c r="F178" s="138">
        <v>132.9</v>
      </c>
      <c r="G178" s="138">
        <v>132.9</v>
      </c>
      <c r="H178" s="139">
        <v>132.9</v>
      </c>
      <c r="I178" s="72"/>
    </row>
    <row r="179" spans="1:9" x14ac:dyDescent="0.2">
      <c r="A179" s="140" t="s">
        <v>854</v>
      </c>
      <c r="B179" s="79" t="s">
        <v>200</v>
      </c>
      <c r="C179" s="158" t="s">
        <v>853</v>
      </c>
      <c r="D179" s="141"/>
      <c r="E179" s="141"/>
      <c r="F179" s="138">
        <f>F180</f>
        <v>35100</v>
      </c>
      <c r="G179" s="138">
        <f t="shared" ref="G179:H180" si="88">G180</f>
        <v>0</v>
      </c>
      <c r="H179" s="138">
        <f t="shared" si="88"/>
        <v>0</v>
      </c>
      <c r="I179" s="72"/>
    </row>
    <row r="180" spans="1:9" x14ac:dyDescent="0.2">
      <c r="A180" s="172" t="s">
        <v>72</v>
      </c>
      <c r="B180" s="79" t="s">
        <v>200</v>
      </c>
      <c r="C180" s="158" t="s">
        <v>853</v>
      </c>
      <c r="D180" s="144" t="s">
        <v>73</v>
      </c>
      <c r="E180" s="141"/>
      <c r="F180" s="138">
        <f>F181</f>
        <v>35100</v>
      </c>
      <c r="G180" s="138">
        <f t="shared" si="88"/>
        <v>0</v>
      </c>
      <c r="H180" s="138">
        <f t="shared" si="88"/>
        <v>0</v>
      </c>
      <c r="I180" s="72"/>
    </row>
    <row r="181" spans="1:9" ht="38.25" x14ac:dyDescent="0.2">
      <c r="A181" s="140" t="s">
        <v>99</v>
      </c>
      <c r="B181" s="79" t="s">
        <v>200</v>
      </c>
      <c r="C181" s="158" t="s">
        <v>853</v>
      </c>
      <c r="D181" s="144">
        <v>810</v>
      </c>
      <c r="E181" s="141">
        <v>900100</v>
      </c>
      <c r="F181" s="138">
        <v>35100</v>
      </c>
      <c r="G181" s="138">
        <v>0</v>
      </c>
      <c r="H181" s="139">
        <v>0</v>
      </c>
      <c r="I181" s="72"/>
    </row>
    <row r="182" spans="1:9" x14ac:dyDescent="0.2">
      <c r="A182" s="140" t="s">
        <v>423</v>
      </c>
      <c r="B182" s="79" t="s">
        <v>200</v>
      </c>
      <c r="C182" s="158" t="s">
        <v>424</v>
      </c>
      <c r="D182" s="141"/>
      <c r="E182" s="141"/>
      <c r="F182" s="138">
        <f>F183</f>
        <v>271</v>
      </c>
      <c r="G182" s="138">
        <f t="shared" ref="G182:H183" si="89">G183</f>
        <v>271</v>
      </c>
      <c r="H182" s="139">
        <f t="shared" si="89"/>
        <v>271</v>
      </c>
      <c r="I182" s="72"/>
    </row>
    <row r="183" spans="1:9" x14ac:dyDescent="0.2">
      <c r="A183" s="140" t="s">
        <v>72</v>
      </c>
      <c r="B183" s="79" t="s">
        <v>200</v>
      </c>
      <c r="C183" s="158" t="s">
        <v>424</v>
      </c>
      <c r="D183" s="141">
        <v>800</v>
      </c>
      <c r="E183" s="141"/>
      <c r="F183" s="138">
        <f>F184</f>
        <v>271</v>
      </c>
      <c r="G183" s="138">
        <f t="shared" si="89"/>
        <v>271</v>
      </c>
      <c r="H183" s="139">
        <f t="shared" si="89"/>
        <v>271</v>
      </c>
      <c r="I183" s="72"/>
    </row>
    <row r="184" spans="1:9" x14ac:dyDescent="0.2">
      <c r="A184" s="140" t="s">
        <v>74</v>
      </c>
      <c r="B184" s="79" t="s">
        <v>200</v>
      </c>
      <c r="C184" s="158" t="s">
        <v>424</v>
      </c>
      <c r="D184" s="141">
        <v>850</v>
      </c>
      <c r="E184" s="141">
        <v>900100</v>
      </c>
      <c r="F184" s="138">
        <v>271</v>
      </c>
      <c r="G184" s="138">
        <v>271</v>
      </c>
      <c r="H184" s="139">
        <v>271</v>
      </c>
      <c r="I184" s="72"/>
    </row>
    <row r="185" spans="1:9" ht="25.5" x14ac:dyDescent="0.2">
      <c r="A185" s="140" t="s">
        <v>760</v>
      </c>
      <c r="B185" s="79" t="s">
        <v>200</v>
      </c>
      <c r="C185" s="158" t="s">
        <v>759</v>
      </c>
      <c r="D185" s="144"/>
      <c r="E185" s="141"/>
      <c r="F185" s="138">
        <f>F186+F188</f>
        <v>23134.1</v>
      </c>
      <c r="G185" s="138">
        <f t="shared" ref="G185:H185" si="90">G186+G188</f>
        <v>23060.5</v>
      </c>
      <c r="H185" s="139">
        <f t="shared" si="90"/>
        <v>23060.5</v>
      </c>
      <c r="I185" s="72"/>
    </row>
    <row r="186" spans="1:9" ht="38.25" x14ac:dyDescent="0.2">
      <c r="A186" s="140" t="s">
        <v>62</v>
      </c>
      <c r="B186" s="79" t="s">
        <v>200</v>
      </c>
      <c r="C186" s="158" t="s">
        <v>759</v>
      </c>
      <c r="D186" s="141" t="s">
        <v>63</v>
      </c>
      <c r="E186" s="141"/>
      <c r="F186" s="138">
        <f>F187</f>
        <v>22466.1</v>
      </c>
      <c r="G186" s="138">
        <f t="shared" ref="G186:H186" si="91">G187</f>
        <v>22466.1</v>
      </c>
      <c r="H186" s="139">
        <f t="shared" si="91"/>
        <v>22466.1</v>
      </c>
      <c r="I186" s="72"/>
    </row>
    <row r="187" spans="1:9" x14ac:dyDescent="0.2">
      <c r="A187" s="140" t="s">
        <v>81</v>
      </c>
      <c r="B187" s="79" t="s">
        <v>200</v>
      </c>
      <c r="C187" s="158" t="s">
        <v>759</v>
      </c>
      <c r="D187" s="141" t="s">
        <v>82</v>
      </c>
      <c r="E187" s="141">
        <v>900100</v>
      </c>
      <c r="F187" s="138">
        <v>22466.1</v>
      </c>
      <c r="G187" s="138">
        <v>22466.1</v>
      </c>
      <c r="H187" s="139">
        <v>22466.1</v>
      </c>
      <c r="I187" s="72"/>
    </row>
    <row r="188" spans="1:9" ht="25.5" x14ac:dyDescent="0.2">
      <c r="A188" s="140" t="s">
        <v>67</v>
      </c>
      <c r="B188" s="79" t="s">
        <v>200</v>
      </c>
      <c r="C188" s="158" t="s">
        <v>759</v>
      </c>
      <c r="D188" s="141" t="s">
        <v>68</v>
      </c>
      <c r="E188" s="141"/>
      <c r="F188" s="138">
        <f>F189</f>
        <v>668</v>
      </c>
      <c r="G188" s="138">
        <f t="shared" ref="G188:H188" si="92">G189</f>
        <v>594.4</v>
      </c>
      <c r="H188" s="139">
        <f t="shared" si="92"/>
        <v>594.4</v>
      </c>
      <c r="I188" s="72"/>
    </row>
    <row r="189" spans="1:9" ht="25.5" x14ac:dyDescent="0.2">
      <c r="A189" s="140" t="s">
        <v>69</v>
      </c>
      <c r="B189" s="79" t="s">
        <v>200</v>
      </c>
      <c r="C189" s="158" t="s">
        <v>759</v>
      </c>
      <c r="D189" s="141" t="s">
        <v>70</v>
      </c>
      <c r="E189" s="141">
        <v>900100</v>
      </c>
      <c r="F189" s="138">
        <v>668</v>
      </c>
      <c r="G189" s="138">
        <v>594.4</v>
      </c>
      <c r="H189" s="139">
        <v>594.4</v>
      </c>
      <c r="I189" s="72"/>
    </row>
    <row r="190" spans="1:9" ht="38.25" x14ac:dyDescent="0.2">
      <c r="A190" s="151" t="s">
        <v>521</v>
      </c>
      <c r="B190" s="82" t="s">
        <v>200</v>
      </c>
      <c r="C190" s="135" t="s">
        <v>156</v>
      </c>
      <c r="D190" s="141"/>
      <c r="E190" s="141"/>
      <c r="F190" s="132">
        <f>F191+F196</f>
        <v>300.10000000000002</v>
      </c>
      <c r="G190" s="132">
        <f t="shared" ref="G190:H190" si="93">G191+G196</f>
        <v>302.5</v>
      </c>
      <c r="H190" s="133">
        <f t="shared" si="93"/>
        <v>302.3</v>
      </c>
      <c r="I190" s="72"/>
    </row>
    <row r="191" spans="1:9" ht="38.25" x14ac:dyDescent="0.2">
      <c r="A191" s="151" t="s">
        <v>647</v>
      </c>
      <c r="B191" s="82" t="s">
        <v>200</v>
      </c>
      <c r="C191" s="135" t="s">
        <v>157</v>
      </c>
      <c r="D191" s="141"/>
      <c r="E191" s="141"/>
      <c r="F191" s="132">
        <f>F192</f>
        <v>300</v>
      </c>
      <c r="G191" s="132">
        <f t="shared" ref="G191:H191" si="94">G192</f>
        <v>300</v>
      </c>
      <c r="H191" s="133">
        <f t="shared" si="94"/>
        <v>300</v>
      </c>
      <c r="I191" s="72"/>
    </row>
    <row r="192" spans="1:9" ht="25.5" x14ac:dyDescent="0.2">
      <c r="A192" s="146" t="s">
        <v>817</v>
      </c>
      <c r="B192" s="82" t="s">
        <v>200</v>
      </c>
      <c r="C192" s="157" t="s">
        <v>815</v>
      </c>
      <c r="D192" s="145"/>
      <c r="E192" s="145"/>
      <c r="F192" s="132">
        <f>F193</f>
        <v>300</v>
      </c>
      <c r="G192" s="132">
        <f t="shared" ref="G192:H194" si="95">G193</f>
        <v>300</v>
      </c>
      <c r="H192" s="133">
        <f t="shared" si="95"/>
        <v>300</v>
      </c>
      <c r="I192" s="72"/>
    </row>
    <row r="193" spans="1:9" ht="38.25" x14ac:dyDescent="0.2">
      <c r="A193" s="140" t="s">
        <v>818</v>
      </c>
      <c r="B193" s="79" t="s">
        <v>200</v>
      </c>
      <c r="C193" s="158" t="s">
        <v>816</v>
      </c>
      <c r="D193" s="141"/>
      <c r="E193" s="141"/>
      <c r="F193" s="138">
        <f>F194</f>
        <v>300</v>
      </c>
      <c r="G193" s="138">
        <f t="shared" si="95"/>
        <v>300</v>
      </c>
      <c r="H193" s="139">
        <f t="shared" si="95"/>
        <v>300</v>
      </c>
      <c r="I193" s="72"/>
    </row>
    <row r="194" spans="1:9" ht="25.5" x14ac:dyDescent="0.2">
      <c r="A194" s="140" t="s">
        <v>67</v>
      </c>
      <c r="B194" s="79" t="s">
        <v>200</v>
      </c>
      <c r="C194" s="158" t="s">
        <v>816</v>
      </c>
      <c r="D194" s="141" t="s">
        <v>68</v>
      </c>
      <c r="E194" s="141"/>
      <c r="F194" s="138">
        <f>F195</f>
        <v>300</v>
      </c>
      <c r="G194" s="138">
        <f t="shared" si="95"/>
        <v>300</v>
      </c>
      <c r="H194" s="139">
        <f t="shared" si="95"/>
        <v>300</v>
      </c>
      <c r="I194" s="72"/>
    </row>
    <row r="195" spans="1:9" ht="25.5" x14ac:dyDescent="0.2">
      <c r="A195" s="140" t="s">
        <v>69</v>
      </c>
      <c r="B195" s="79" t="s">
        <v>200</v>
      </c>
      <c r="C195" s="158" t="s">
        <v>816</v>
      </c>
      <c r="D195" s="141" t="s">
        <v>70</v>
      </c>
      <c r="E195" s="141">
        <v>900100</v>
      </c>
      <c r="F195" s="138">
        <v>300</v>
      </c>
      <c r="G195" s="138">
        <v>300</v>
      </c>
      <c r="H195" s="139">
        <v>300</v>
      </c>
      <c r="I195" s="72"/>
    </row>
    <row r="196" spans="1:9" x14ac:dyDescent="0.2">
      <c r="A196" s="151" t="s">
        <v>120</v>
      </c>
      <c r="B196" s="82" t="s">
        <v>200</v>
      </c>
      <c r="C196" s="135" t="s">
        <v>515</v>
      </c>
      <c r="D196" s="92"/>
      <c r="E196" s="92"/>
      <c r="F196" s="132">
        <f>F197</f>
        <v>0.1</v>
      </c>
      <c r="G196" s="132">
        <f t="shared" ref="G196:H196" si="96">G197</f>
        <v>2.5</v>
      </c>
      <c r="H196" s="133">
        <f t="shared" si="96"/>
        <v>2.2999999999999998</v>
      </c>
      <c r="I196" s="72"/>
    </row>
    <row r="197" spans="1:9" ht="25.5" x14ac:dyDescent="0.2">
      <c r="A197" s="178" t="s">
        <v>645</v>
      </c>
      <c r="B197" s="82" t="s">
        <v>200</v>
      </c>
      <c r="C197" s="135" t="s">
        <v>643</v>
      </c>
      <c r="D197" s="145"/>
      <c r="E197" s="145"/>
      <c r="F197" s="132">
        <f t="shared" ref="F197:H199" si="97">F198</f>
        <v>0.1</v>
      </c>
      <c r="G197" s="132">
        <f t="shared" si="97"/>
        <v>2.5</v>
      </c>
      <c r="H197" s="133">
        <f t="shared" si="97"/>
        <v>2.2999999999999998</v>
      </c>
      <c r="I197" s="72"/>
    </row>
    <row r="198" spans="1:9" ht="38.25" x14ac:dyDescent="0.2">
      <c r="A198" s="179" t="s">
        <v>646</v>
      </c>
      <c r="B198" s="79" t="s">
        <v>200</v>
      </c>
      <c r="C198" s="137" t="s">
        <v>644</v>
      </c>
      <c r="D198" s="141"/>
      <c r="E198" s="141"/>
      <c r="F198" s="138">
        <f t="shared" si="97"/>
        <v>0.1</v>
      </c>
      <c r="G198" s="138">
        <f t="shared" si="97"/>
        <v>2.5</v>
      </c>
      <c r="H198" s="139">
        <f t="shared" si="97"/>
        <v>2.2999999999999998</v>
      </c>
      <c r="I198" s="72"/>
    </row>
    <row r="199" spans="1:9" ht="25.5" x14ac:dyDescent="0.2">
      <c r="A199" s="140" t="s">
        <v>67</v>
      </c>
      <c r="B199" s="79" t="s">
        <v>200</v>
      </c>
      <c r="C199" s="137" t="s">
        <v>644</v>
      </c>
      <c r="D199" s="141" t="s">
        <v>68</v>
      </c>
      <c r="E199" s="141"/>
      <c r="F199" s="138">
        <f t="shared" si="97"/>
        <v>0.1</v>
      </c>
      <c r="G199" s="138">
        <f t="shared" si="97"/>
        <v>2.5</v>
      </c>
      <c r="H199" s="139">
        <f t="shared" si="97"/>
        <v>2.2999999999999998</v>
      </c>
      <c r="I199" s="72"/>
    </row>
    <row r="200" spans="1:9" ht="25.5" x14ac:dyDescent="0.2">
      <c r="A200" s="140" t="s">
        <v>69</v>
      </c>
      <c r="B200" s="79" t="s">
        <v>200</v>
      </c>
      <c r="C200" s="137" t="s">
        <v>644</v>
      </c>
      <c r="D200" s="141" t="s">
        <v>70</v>
      </c>
      <c r="E200" s="141">
        <v>900203</v>
      </c>
      <c r="F200" s="138">
        <v>0.1</v>
      </c>
      <c r="G200" s="138">
        <v>2.5</v>
      </c>
      <c r="H200" s="139">
        <v>2.2999999999999998</v>
      </c>
      <c r="I200" s="72"/>
    </row>
    <row r="201" spans="1:9" x14ac:dyDescent="0.2">
      <c r="A201" s="146" t="s">
        <v>613</v>
      </c>
      <c r="B201" s="82" t="s">
        <v>200</v>
      </c>
      <c r="C201" s="135" t="s">
        <v>159</v>
      </c>
      <c r="D201" s="145"/>
      <c r="E201" s="145"/>
      <c r="F201" s="132">
        <f>F202</f>
        <v>54351.8</v>
      </c>
      <c r="G201" s="132">
        <f t="shared" ref="G201:H203" si="98">G202</f>
        <v>54351.8</v>
      </c>
      <c r="H201" s="133">
        <f t="shared" si="98"/>
        <v>54351.8</v>
      </c>
      <c r="I201" s="72"/>
    </row>
    <row r="202" spans="1:9" x14ac:dyDescent="0.2">
      <c r="A202" s="146" t="s">
        <v>120</v>
      </c>
      <c r="B202" s="82" t="s">
        <v>200</v>
      </c>
      <c r="C202" s="135" t="s">
        <v>775</v>
      </c>
      <c r="D202" s="141"/>
      <c r="E202" s="141"/>
      <c r="F202" s="132">
        <f>F203</f>
        <v>54351.8</v>
      </c>
      <c r="G202" s="132">
        <f>G203</f>
        <v>54351.8</v>
      </c>
      <c r="H202" s="133">
        <f>H203</f>
        <v>54351.8</v>
      </c>
      <c r="I202" s="72"/>
    </row>
    <row r="203" spans="1:9" ht="25.5" x14ac:dyDescent="0.2">
      <c r="A203" s="146" t="s">
        <v>348</v>
      </c>
      <c r="B203" s="82" t="s">
        <v>200</v>
      </c>
      <c r="C203" s="135" t="s">
        <v>776</v>
      </c>
      <c r="D203" s="145"/>
      <c r="E203" s="145"/>
      <c r="F203" s="132">
        <f>F204</f>
        <v>54351.8</v>
      </c>
      <c r="G203" s="132">
        <f t="shared" si="98"/>
        <v>54351.8</v>
      </c>
      <c r="H203" s="133">
        <f t="shared" si="98"/>
        <v>54351.8</v>
      </c>
      <c r="I203" s="72"/>
    </row>
    <row r="204" spans="1:9" ht="38.25" x14ac:dyDescent="0.2">
      <c r="A204" s="140" t="s">
        <v>778</v>
      </c>
      <c r="B204" s="79" t="s">
        <v>200</v>
      </c>
      <c r="C204" s="137" t="s">
        <v>777</v>
      </c>
      <c r="D204" s="141"/>
      <c r="E204" s="141"/>
      <c r="F204" s="138">
        <f t="shared" ref="F204:H205" si="99">F205</f>
        <v>54351.8</v>
      </c>
      <c r="G204" s="138">
        <f t="shared" si="99"/>
        <v>54351.8</v>
      </c>
      <c r="H204" s="139">
        <f t="shared" si="99"/>
        <v>54351.8</v>
      </c>
      <c r="I204" s="72"/>
    </row>
    <row r="205" spans="1:9" ht="25.5" x14ac:dyDescent="0.2">
      <c r="A205" s="140" t="s">
        <v>83</v>
      </c>
      <c r="B205" s="79" t="s">
        <v>200</v>
      </c>
      <c r="C205" s="137" t="s">
        <v>777</v>
      </c>
      <c r="D205" s="141" t="s">
        <v>84</v>
      </c>
      <c r="E205" s="141"/>
      <c r="F205" s="138">
        <f t="shared" si="99"/>
        <v>54351.8</v>
      </c>
      <c r="G205" s="138">
        <f t="shared" si="99"/>
        <v>54351.8</v>
      </c>
      <c r="H205" s="139">
        <f t="shared" si="99"/>
        <v>54351.8</v>
      </c>
      <c r="I205" s="72"/>
    </row>
    <row r="206" spans="1:9" x14ac:dyDescent="0.2">
      <c r="A206" s="140" t="s">
        <v>85</v>
      </c>
      <c r="B206" s="79" t="s">
        <v>200</v>
      </c>
      <c r="C206" s="137" t="s">
        <v>777</v>
      </c>
      <c r="D206" s="141" t="s">
        <v>86</v>
      </c>
      <c r="E206" s="141">
        <v>900100</v>
      </c>
      <c r="F206" s="138">
        <v>54351.8</v>
      </c>
      <c r="G206" s="138">
        <v>54351.8</v>
      </c>
      <c r="H206" s="139">
        <v>54351.8</v>
      </c>
      <c r="I206" s="72"/>
    </row>
    <row r="207" spans="1:9" x14ac:dyDescent="0.2">
      <c r="A207" s="175" t="s">
        <v>192</v>
      </c>
      <c r="B207" s="82" t="s">
        <v>200</v>
      </c>
      <c r="C207" s="83" t="s">
        <v>145</v>
      </c>
      <c r="D207" s="141"/>
      <c r="E207" s="141"/>
      <c r="F207" s="132">
        <f>F208+F213</f>
        <v>31201.8</v>
      </c>
      <c r="G207" s="132">
        <f t="shared" ref="G207:I207" si="100">G208+G213</f>
        <v>0</v>
      </c>
      <c r="H207" s="132">
        <f t="shared" si="100"/>
        <v>0</v>
      </c>
      <c r="I207" s="132">
        <f t="shared" si="100"/>
        <v>0</v>
      </c>
    </row>
    <row r="208" spans="1:9" x14ac:dyDescent="0.2">
      <c r="A208" s="146" t="s">
        <v>821</v>
      </c>
      <c r="B208" s="82" t="s">
        <v>200</v>
      </c>
      <c r="C208" s="135" t="s">
        <v>820</v>
      </c>
      <c r="D208" s="141"/>
      <c r="E208" s="141"/>
      <c r="F208" s="132">
        <f>F209+F211</f>
        <v>31140.2</v>
      </c>
      <c r="G208" s="132">
        <f t="shared" ref="G208:H208" si="101">G209+G211</f>
        <v>0</v>
      </c>
      <c r="H208" s="133">
        <f t="shared" si="101"/>
        <v>0</v>
      </c>
      <c r="I208" s="72"/>
    </row>
    <row r="209" spans="1:9" x14ac:dyDescent="0.2">
      <c r="A209" s="140" t="s">
        <v>72</v>
      </c>
      <c r="B209" s="79" t="s">
        <v>200</v>
      </c>
      <c r="C209" s="137" t="s">
        <v>820</v>
      </c>
      <c r="D209" s="141" t="s">
        <v>73</v>
      </c>
      <c r="E209" s="141"/>
      <c r="F209" s="138">
        <f>F210</f>
        <v>31096.7</v>
      </c>
      <c r="G209" s="138">
        <f t="shared" ref="G209:H209" si="102">G210</f>
        <v>0</v>
      </c>
      <c r="H209" s="139">
        <f t="shared" si="102"/>
        <v>0</v>
      </c>
      <c r="I209" s="72"/>
    </row>
    <row r="210" spans="1:9" x14ac:dyDescent="0.2">
      <c r="A210" s="140" t="s">
        <v>822</v>
      </c>
      <c r="B210" s="79" t="s">
        <v>200</v>
      </c>
      <c r="C210" s="137" t="s">
        <v>820</v>
      </c>
      <c r="D210" s="141">
        <v>830</v>
      </c>
      <c r="E210" s="141">
        <v>900100</v>
      </c>
      <c r="F210" s="138">
        <v>31096.7</v>
      </c>
      <c r="G210" s="138">
        <v>0</v>
      </c>
      <c r="H210" s="139">
        <v>0</v>
      </c>
      <c r="I210" s="72"/>
    </row>
    <row r="211" spans="1:9" x14ac:dyDescent="0.2">
      <c r="A211" s="140" t="s">
        <v>72</v>
      </c>
      <c r="B211" s="79" t="s">
        <v>200</v>
      </c>
      <c r="C211" s="137" t="s">
        <v>820</v>
      </c>
      <c r="D211" s="141">
        <v>800</v>
      </c>
      <c r="E211" s="141"/>
      <c r="F211" s="138">
        <f>F212</f>
        <v>43.5</v>
      </c>
      <c r="G211" s="138">
        <f t="shared" ref="G211:H211" si="103">G212</f>
        <v>0</v>
      </c>
      <c r="H211" s="139">
        <f t="shared" si="103"/>
        <v>0</v>
      </c>
      <c r="I211" s="72"/>
    </row>
    <row r="212" spans="1:9" x14ac:dyDescent="0.2">
      <c r="A212" s="140" t="s">
        <v>74</v>
      </c>
      <c r="B212" s="79" t="s">
        <v>200</v>
      </c>
      <c r="C212" s="137" t="s">
        <v>820</v>
      </c>
      <c r="D212" s="141">
        <v>850</v>
      </c>
      <c r="E212" s="141">
        <v>900100</v>
      </c>
      <c r="F212" s="138">
        <v>43.5</v>
      </c>
      <c r="G212" s="138">
        <v>0</v>
      </c>
      <c r="H212" s="139">
        <v>0</v>
      </c>
      <c r="I212" s="72"/>
    </row>
    <row r="213" spans="1:9" x14ac:dyDescent="0.2">
      <c r="A213" s="146" t="s">
        <v>864</v>
      </c>
      <c r="B213" s="79" t="s">
        <v>200</v>
      </c>
      <c r="C213" s="135" t="s">
        <v>863</v>
      </c>
      <c r="D213" s="141"/>
      <c r="E213" s="141"/>
      <c r="F213" s="132">
        <f>F214</f>
        <v>61.6</v>
      </c>
      <c r="G213" s="132">
        <f>G214</f>
        <v>0</v>
      </c>
      <c r="H213" s="133">
        <f>H214</f>
        <v>0</v>
      </c>
      <c r="I213" s="72"/>
    </row>
    <row r="214" spans="1:9" x14ac:dyDescent="0.2">
      <c r="A214" s="140" t="s">
        <v>72</v>
      </c>
      <c r="B214" s="79" t="s">
        <v>200</v>
      </c>
      <c r="C214" s="137" t="s">
        <v>863</v>
      </c>
      <c r="D214" s="141" t="s">
        <v>73</v>
      </c>
      <c r="E214" s="141"/>
      <c r="F214" s="138">
        <f>F215</f>
        <v>61.6</v>
      </c>
      <c r="G214" s="138">
        <f t="shared" ref="G214:H214" si="104">G215</f>
        <v>0</v>
      </c>
      <c r="H214" s="139">
        <f t="shared" si="104"/>
        <v>0</v>
      </c>
      <c r="I214" s="72"/>
    </row>
    <row r="215" spans="1:9" x14ac:dyDescent="0.2">
      <c r="A215" s="140" t="s">
        <v>74</v>
      </c>
      <c r="B215" s="79" t="s">
        <v>200</v>
      </c>
      <c r="C215" s="137" t="s">
        <v>863</v>
      </c>
      <c r="D215" s="141">
        <v>850</v>
      </c>
      <c r="E215" s="141">
        <v>900100</v>
      </c>
      <c r="F215" s="138">
        <v>61.6</v>
      </c>
      <c r="G215" s="138">
        <v>0</v>
      </c>
      <c r="H215" s="139">
        <v>0</v>
      </c>
      <c r="I215" s="72"/>
    </row>
    <row r="216" spans="1:9" x14ac:dyDescent="0.2">
      <c r="A216" s="106" t="s">
        <v>87</v>
      </c>
      <c r="B216" s="82" t="s">
        <v>349</v>
      </c>
      <c r="C216" s="105"/>
      <c r="D216" s="141"/>
      <c r="E216" s="141"/>
      <c r="F216" s="132">
        <f>F217</f>
        <v>43</v>
      </c>
      <c r="G216" s="132">
        <f t="shared" ref="G216:H220" si="105">G217</f>
        <v>62</v>
      </c>
      <c r="H216" s="133">
        <f t="shared" si="105"/>
        <v>62</v>
      </c>
      <c r="I216" s="72"/>
    </row>
    <row r="217" spans="1:9" x14ac:dyDescent="0.2">
      <c r="A217" s="80" t="s">
        <v>88</v>
      </c>
      <c r="B217" s="82" t="s">
        <v>201</v>
      </c>
      <c r="C217" s="137"/>
      <c r="D217" s="141"/>
      <c r="E217" s="141"/>
      <c r="F217" s="132">
        <f>F218</f>
        <v>43</v>
      </c>
      <c r="G217" s="132">
        <f t="shared" si="105"/>
        <v>62</v>
      </c>
      <c r="H217" s="133">
        <f t="shared" si="105"/>
        <v>62</v>
      </c>
      <c r="I217" s="72"/>
    </row>
    <row r="218" spans="1:9" ht="25.5" x14ac:dyDescent="0.2">
      <c r="A218" s="134" t="s">
        <v>691</v>
      </c>
      <c r="B218" s="82" t="s">
        <v>201</v>
      </c>
      <c r="C218" s="135" t="s">
        <v>174</v>
      </c>
      <c r="D218" s="141"/>
      <c r="E218" s="141"/>
      <c r="F218" s="132">
        <f>F219</f>
        <v>43</v>
      </c>
      <c r="G218" s="132">
        <f t="shared" si="105"/>
        <v>62</v>
      </c>
      <c r="H218" s="133">
        <f t="shared" si="105"/>
        <v>62</v>
      </c>
      <c r="I218" s="72"/>
    </row>
    <row r="219" spans="1:9" x14ac:dyDescent="0.2">
      <c r="A219" s="134" t="s">
        <v>227</v>
      </c>
      <c r="B219" s="82" t="s">
        <v>201</v>
      </c>
      <c r="C219" s="135" t="s">
        <v>189</v>
      </c>
      <c r="D219" s="141"/>
      <c r="E219" s="141"/>
      <c r="F219" s="132">
        <f>F220</f>
        <v>43</v>
      </c>
      <c r="G219" s="132">
        <f t="shared" si="105"/>
        <v>62</v>
      </c>
      <c r="H219" s="133">
        <f t="shared" si="105"/>
        <v>62</v>
      </c>
      <c r="I219" s="72"/>
    </row>
    <row r="220" spans="1:9" ht="25.5" x14ac:dyDescent="0.2">
      <c r="A220" s="123" t="s">
        <v>348</v>
      </c>
      <c r="B220" s="82" t="s">
        <v>201</v>
      </c>
      <c r="C220" s="135" t="s">
        <v>190</v>
      </c>
      <c r="D220" s="141"/>
      <c r="E220" s="141"/>
      <c r="F220" s="132">
        <f>F221</f>
        <v>43</v>
      </c>
      <c r="G220" s="132">
        <f t="shared" si="105"/>
        <v>62</v>
      </c>
      <c r="H220" s="133">
        <f t="shared" si="105"/>
        <v>62</v>
      </c>
      <c r="I220" s="72"/>
    </row>
    <row r="221" spans="1:9" x14ac:dyDescent="0.2">
      <c r="A221" s="171" t="s">
        <v>267</v>
      </c>
      <c r="B221" s="79" t="s">
        <v>201</v>
      </c>
      <c r="C221" s="158" t="s">
        <v>268</v>
      </c>
      <c r="D221" s="84"/>
      <c r="E221" s="84"/>
      <c r="F221" s="138">
        <f t="shared" ref="F221:H222" si="106">F222</f>
        <v>43</v>
      </c>
      <c r="G221" s="138">
        <f t="shared" si="106"/>
        <v>62</v>
      </c>
      <c r="H221" s="139">
        <f t="shared" si="106"/>
        <v>62</v>
      </c>
      <c r="I221" s="72"/>
    </row>
    <row r="222" spans="1:9" ht="25.5" x14ac:dyDescent="0.2">
      <c r="A222" s="140" t="s">
        <v>67</v>
      </c>
      <c r="B222" s="79" t="s">
        <v>201</v>
      </c>
      <c r="C222" s="158" t="s">
        <v>268</v>
      </c>
      <c r="D222" s="141" t="s">
        <v>68</v>
      </c>
      <c r="E222" s="141"/>
      <c r="F222" s="138">
        <f t="shared" si="106"/>
        <v>43</v>
      </c>
      <c r="G222" s="138">
        <f t="shared" si="106"/>
        <v>62</v>
      </c>
      <c r="H222" s="139">
        <f t="shared" si="106"/>
        <v>62</v>
      </c>
      <c r="I222" s="72"/>
    </row>
    <row r="223" spans="1:9" ht="25.5" x14ac:dyDescent="0.2">
      <c r="A223" s="140" t="s">
        <v>69</v>
      </c>
      <c r="B223" s="79" t="s">
        <v>201</v>
      </c>
      <c r="C223" s="158" t="s">
        <v>268</v>
      </c>
      <c r="D223" s="141" t="s">
        <v>70</v>
      </c>
      <c r="E223" s="141">
        <v>900100</v>
      </c>
      <c r="F223" s="138">
        <v>43</v>
      </c>
      <c r="G223" s="138">
        <v>62</v>
      </c>
      <c r="H223" s="139">
        <v>62</v>
      </c>
      <c r="I223" s="72"/>
    </row>
    <row r="224" spans="1:9" ht="25.5" x14ac:dyDescent="0.2">
      <c r="A224" s="106" t="s">
        <v>89</v>
      </c>
      <c r="B224" s="82" t="s">
        <v>350</v>
      </c>
      <c r="C224" s="158"/>
      <c r="D224" s="141"/>
      <c r="E224" s="141"/>
      <c r="F224" s="132">
        <f>F225+F264+F236</f>
        <v>62023.4</v>
      </c>
      <c r="G224" s="132">
        <f>G225+G264+G236</f>
        <v>59038.3</v>
      </c>
      <c r="H224" s="133">
        <f>H225+H264+H236</f>
        <v>56829.599999999999</v>
      </c>
      <c r="I224" s="72"/>
    </row>
    <row r="225" spans="1:9" x14ac:dyDescent="0.2">
      <c r="A225" s="80" t="s">
        <v>428</v>
      </c>
      <c r="B225" s="82" t="s">
        <v>202</v>
      </c>
      <c r="C225" s="137"/>
      <c r="D225" s="141"/>
      <c r="E225" s="141"/>
      <c r="F225" s="132">
        <f>F226</f>
        <v>6473.5</v>
      </c>
      <c r="G225" s="132">
        <f t="shared" ref="G225:H226" si="107">G226</f>
        <v>6245</v>
      </c>
      <c r="H225" s="133">
        <f t="shared" si="107"/>
        <v>6245</v>
      </c>
      <c r="I225" s="72"/>
    </row>
    <row r="226" spans="1:9" ht="25.5" x14ac:dyDescent="0.2">
      <c r="A226" s="123" t="s">
        <v>537</v>
      </c>
      <c r="B226" s="82" t="s">
        <v>202</v>
      </c>
      <c r="C226" s="135" t="s">
        <v>167</v>
      </c>
      <c r="D226" s="141"/>
      <c r="E226" s="141"/>
      <c r="F226" s="132">
        <f>F227</f>
        <v>6473.5</v>
      </c>
      <c r="G226" s="132">
        <f t="shared" si="107"/>
        <v>6245</v>
      </c>
      <c r="H226" s="133">
        <f t="shared" si="107"/>
        <v>6245</v>
      </c>
      <c r="I226" s="72"/>
    </row>
    <row r="227" spans="1:9" ht="25.5" x14ac:dyDescent="0.2">
      <c r="A227" s="123" t="s">
        <v>413</v>
      </c>
      <c r="B227" s="82" t="s">
        <v>202</v>
      </c>
      <c r="C227" s="135" t="s">
        <v>172</v>
      </c>
      <c r="D227" s="145"/>
      <c r="E227" s="145"/>
      <c r="F227" s="132">
        <f>F228+F232</f>
        <v>6473.5</v>
      </c>
      <c r="G227" s="132">
        <f t="shared" ref="G227:H227" si="108">G228+G232</f>
        <v>6245</v>
      </c>
      <c r="H227" s="133">
        <f t="shared" si="108"/>
        <v>6245</v>
      </c>
      <c r="I227" s="72"/>
    </row>
    <row r="228" spans="1:9" ht="76.5" x14ac:dyDescent="0.2">
      <c r="A228" s="124" t="s">
        <v>679</v>
      </c>
      <c r="B228" s="82" t="s">
        <v>202</v>
      </c>
      <c r="C228" s="135" t="s">
        <v>173</v>
      </c>
      <c r="D228" s="145"/>
      <c r="E228" s="145"/>
      <c r="F228" s="132">
        <f t="shared" ref="F228:H230" si="109">F229</f>
        <v>3443.5</v>
      </c>
      <c r="G228" s="132">
        <f t="shared" si="109"/>
        <v>3245</v>
      </c>
      <c r="H228" s="133">
        <f t="shared" si="109"/>
        <v>3245</v>
      </c>
      <c r="I228" s="72"/>
    </row>
    <row r="229" spans="1:9" ht="25.5" x14ac:dyDescent="0.2">
      <c r="A229" s="152" t="s">
        <v>270</v>
      </c>
      <c r="B229" s="79" t="s">
        <v>202</v>
      </c>
      <c r="C229" s="137" t="s">
        <v>275</v>
      </c>
      <c r="D229" s="141"/>
      <c r="E229" s="141"/>
      <c r="F229" s="138">
        <f t="shared" si="109"/>
        <v>3443.5</v>
      </c>
      <c r="G229" s="138">
        <f t="shared" si="109"/>
        <v>3245</v>
      </c>
      <c r="H229" s="139">
        <f t="shared" si="109"/>
        <v>3245</v>
      </c>
      <c r="I229" s="72"/>
    </row>
    <row r="230" spans="1:9" ht="25.5" x14ac:dyDescent="0.2">
      <c r="A230" s="140" t="s">
        <v>67</v>
      </c>
      <c r="B230" s="79" t="s">
        <v>202</v>
      </c>
      <c r="C230" s="137" t="s">
        <v>275</v>
      </c>
      <c r="D230" s="141" t="s">
        <v>68</v>
      </c>
      <c r="E230" s="141"/>
      <c r="F230" s="138">
        <f t="shared" si="109"/>
        <v>3443.5</v>
      </c>
      <c r="G230" s="138">
        <f t="shared" si="109"/>
        <v>3245</v>
      </c>
      <c r="H230" s="139">
        <f t="shared" si="109"/>
        <v>3245</v>
      </c>
      <c r="I230" s="72"/>
    </row>
    <row r="231" spans="1:9" ht="25.5" x14ac:dyDescent="0.2">
      <c r="A231" s="140" t="s">
        <v>69</v>
      </c>
      <c r="B231" s="79" t="s">
        <v>202</v>
      </c>
      <c r="C231" s="137" t="s">
        <v>275</v>
      </c>
      <c r="D231" s="141" t="s">
        <v>70</v>
      </c>
      <c r="E231" s="141">
        <v>900100</v>
      </c>
      <c r="F231" s="138">
        <v>3443.5</v>
      </c>
      <c r="G231" s="138">
        <v>3245</v>
      </c>
      <c r="H231" s="139">
        <v>3245</v>
      </c>
      <c r="I231" s="72"/>
    </row>
    <row r="232" spans="1:9" ht="38.25" x14ac:dyDescent="0.2">
      <c r="A232" s="146" t="s">
        <v>743</v>
      </c>
      <c r="B232" s="82" t="s">
        <v>202</v>
      </c>
      <c r="C232" s="135" t="s">
        <v>745</v>
      </c>
      <c r="D232" s="145"/>
      <c r="E232" s="145"/>
      <c r="F232" s="132">
        <f>F233</f>
        <v>3030</v>
      </c>
      <c r="G232" s="132">
        <f t="shared" ref="G232:H234" si="110">G233</f>
        <v>3000</v>
      </c>
      <c r="H232" s="133">
        <f t="shared" si="110"/>
        <v>3000</v>
      </c>
      <c r="I232" s="72"/>
    </row>
    <row r="233" spans="1:9" ht="25.5" x14ac:dyDescent="0.2">
      <c r="A233" s="140" t="s">
        <v>744</v>
      </c>
      <c r="B233" s="79" t="s">
        <v>202</v>
      </c>
      <c r="C233" s="137" t="s">
        <v>784</v>
      </c>
      <c r="D233" s="141"/>
      <c r="E233" s="141"/>
      <c r="F233" s="138">
        <f>F234</f>
        <v>3030</v>
      </c>
      <c r="G233" s="138">
        <f t="shared" si="110"/>
        <v>3000</v>
      </c>
      <c r="H233" s="139">
        <f t="shared" si="110"/>
        <v>3000</v>
      </c>
      <c r="I233" s="72"/>
    </row>
    <row r="234" spans="1:9" ht="25.5" x14ac:dyDescent="0.2">
      <c r="A234" s="140" t="s">
        <v>67</v>
      </c>
      <c r="B234" s="79" t="s">
        <v>202</v>
      </c>
      <c r="C234" s="137" t="s">
        <v>784</v>
      </c>
      <c r="D234" s="141" t="s">
        <v>68</v>
      </c>
      <c r="E234" s="141"/>
      <c r="F234" s="138">
        <f>F235</f>
        <v>3030</v>
      </c>
      <c r="G234" s="138">
        <f t="shared" si="110"/>
        <v>3000</v>
      </c>
      <c r="H234" s="139">
        <f t="shared" si="110"/>
        <v>3000</v>
      </c>
      <c r="I234" s="72"/>
    </row>
    <row r="235" spans="1:9" ht="25.5" x14ac:dyDescent="0.2">
      <c r="A235" s="140" t="s">
        <v>69</v>
      </c>
      <c r="B235" s="79" t="s">
        <v>202</v>
      </c>
      <c r="C235" s="137" t="s">
        <v>784</v>
      </c>
      <c r="D235" s="141" t="s">
        <v>70</v>
      </c>
      <c r="E235" s="141">
        <v>900100</v>
      </c>
      <c r="F235" s="138">
        <v>3030</v>
      </c>
      <c r="G235" s="138">
        <v>3000</v>
      </c>
      <c r="H235" s="139">
        <v>3000</v>
      </c>
      <c r="I235" s="72"/>
    </row>
    <row r="236" spans="1:9" ht="25.5" x14ac:dyDescent="0.2">
      <c r="A236" s="146" t="s">
        <v>429</v>
      </c>
      <c r="B236" s="82" t="s">
        <v>427</v>
      </c>
      <c r="C236" s="137"/>
      <c r="D236" s="141"/>
      <c r="E236" s="141"/>
      <c r="F236" s="132">
        <f>F237</f>
        <v>27580.9</v>
      </c>
      <c r="G236" s="132">
        <f t="shared" ref="G236:H236" si="111">G237</f>
        <v>26794.6</v>
      </c>
      <c r="H236" s="133">
        <f t="shared" si="111"/>
        <v>26794.6</v>
      </c>
      <c r="I236" s="74">
        <f t="shared" ref="I236" si="112">I237</f>
        <v>0</v>
      </c>
    </row>
    <row r="237" spans="1:9" ht="25.5" x14ac:dyDescent="0.2">
      <c r="A237" s="123" t="s">
        <v>537</v>
      </c>
      <c r="B237" s="82" t="s">
        <v>427</v>
      </c>
      <c r="C237" s="135" t="s">
        <v>167</v>
      </c>
      <c r="D237" s="141"/>
      <c r="E237" s="141"/>
      <c r="F237" s="132">
        <f>F238+F247+F252+F257</f>
        <v>27580.9</v>
      </c>
      <c r="G237" s="132">
        <f>G238+G247+G252+G257</f>
        <v>26794.6</v>
      </c>
      <c r="H237" s="133">
        <f>H238+H247+H252+H257</f>
        <v>26794.6</v>
      </c>
      <c r="I237" s="72"/>
    </row>
    <row r="238" spans="1:9" ht="38.25" x14ac:dyDescent="0.2">
      <c r="A238" s="123" t="s">
        <v>857</v>
      </c>
      <c r="B238" s="82" t="s">
        <v>427</v>
      </c>
      <c r="C238" s="135" t="s">
        <v>272</v>
      </c>
      <c r="D238" s="145"/>
      <c r="E238" s="145"/>
      <c r="F238" s="132">
        <f>F239+F243</f>
        <v>4313.3999999999996</v>
      </c>
      <c r="G238" s="132">
        <f>G239+G243</f>
        <v>4068</v>
      </c>
      <c r="H238" s="133">
        <f>H239+H243</f>
        <v>4068</v>
      </c>
      <c r="I238" s="72"/>
    </row>
    <row r="239" spans="1:9" ht="25.5" x14ac:dyDescent="0.2">
      <c r="A239" s="124" t="s">
        <v>858</v>
      </c>
      <c r="B239" s="82" t="s">
        <v>427</v>
      </c>
      <c r="C239" s="135" t="s">
        <v>273</v>
      </c>
      <c r="D239" s="145"/>
      <c r="E239" s="145"/>
      <c r="F239" s="132">
        <f>F240</f>
        <v>2343.4</v>
      </c>
      <c r="G239" s="132">
        <f t="shared" ref="G239:H240" si="113">G240</f>
        <v>2098</v>
      </c>
      <c r="H239" s="133">
        <f t="shared" si="113"/>
        <v>2098</v>
      </c>
      <c r="I239" s="72"/>
    </row>
    <row r="240" spans="1:9" x14ac:dyDescent="0.2">
      <c r="A240" s="152" t="s">
        <v>454</v>
      </c>
      <c r="B240" s="79" t="s">
        <v>427</v>
      </c>
      <c r="C240" s="137" t="s">
        <v>783</v>
      </c>
      <c r="D240" s="141"/>
      <c r="E240" s="141"/>
      <c r="F240" s="138">
        <f>F241</f>
        <v>2343.4</v>
      </c>
      <c r="G240" s="138">
        <f t="shared" si="113"/>
        <v>2098</v>
      </c>
      <c r="H240" s="139">
        <f t="shared" si="113"/>
        <v>2098</v>
      </c>
      <c r="I240" s="72"/>
    </row>
    <row r="241" spans="1:9" ht="25.5" x14ac:dyDescent="0.2">
      <c r="A241" s="140" t="s">
        <v>67</v>
      </c>
      <c r="B241" s="79" t="s">
        <v>427</v>
      </c>
      <c r="C241" s="137" t="s">
        <v>783</v>
      </c>
      <c r="D241" s="141" t="s">
        <v>68</v>
      </c>
      <c r="E241" s="141"/>
      <c r="F241" s="138">
        <f>F242</f>
        <v>2343.4</v>
      </c>
      <c r="G241" s="138">
        <f t="shared" ref="G241:H241" si="114">G242</f>
        <v>2098</v>
      </c>
      <c r="H241" s="139">
        <f t="shared" si="114"/>
        <v>2098</v>
      </c>
      <c r="I241" s="72"/>
    </row>
    <row r="242" spans="1:9" ht="25.5" x14ac:dyDescent="0.2">
      <c r="A242" s="140" t="s">
        <v>69</v>
      </c>
      <c r="B242" s="79" t="s">
        <v>427</v>
      </c>
      <c r="C242" s="137" t="s">
        <v>783</v>
      </c>
      <c r="D242" s="141" t="s">
        <v>70</v>
      </c>
      <c r="E242" s="141">
        <v>900100</v>
      </c>
      <c r="F242" s="138">
        <v>2343.4</v>
      </c>
      <c r="G242" s="138">
        <v>2098</v>
      </c>
      <c r="H242" s="139">
        <v>2098</v>
      </c>
      <c r="I242" s="72"/>
    </row>
    <row r="243" spans="1:9" ht="38.25" x14ac:dyDescent="0.2">
      <c r="A243" s="124" t="s">
        <v>859</v>
      </c>
      <c r="B243" s="79" t="s">
        <v>427</v>
      </c>
      <c r="C243" s="135" t="s">
        <v>274</v>
      </c>
      <c r="D243" s="145"/>
      <c r="E243" s="145"/>
      <c r="F243" s="132">
        <f t="shared" ref="F243:H245" si="115">F244</f>
        <v>1970</v>
      </c>
      <c r="G243" s="132">
        <f t="shared" si="115"/>
        <v>1970</v>
      </c>
      <c r="H243" s="133">
        <f t="shared" si="115"/>
        <v>1970</v>
      </c>
      <c r="I243" s="72"/>
    </row>
    <row r="244" spans="1:9" ht="25.5" x14ac:dyDescent="0.2">
      <c r="A244" s="152" t="s">
        <v>467</v>
      </c>
      <c r="B244" s="79" t="s">
        <v>427</v>
      </c>
      <c r="C244" s="137" t="s">
        <v>680</v>
      </c>
      <c r="D244" s="141"/>
      <c r="E244" s="141"/>
      <c r="F244" s="138">
        <f t="shared" si="115"/>
        <v>1970</v>
      </c>
      <c r="G244" s="138">
        <f t="shared" si="115"/>
        <v>1970</v>
      </c>
      <c r="H244" s="139">
        <f t="shared" si="115"/>
        <v>1970</v>
      </c>
      <c r="I244" s="72"/>
    </row>
    <row r="245" spans="1:9" ht="25.5" x14ac:dyDescent="0.2">
      <c r="A245" s="140" t="s">
        <v>67</v>
      </c>
      <c r="B245" s="79" t="s">
        <v>427</v>
      </c>
      <c r="C245" s="137" t="s">
        <v>680</v>
      </c>
      <c r="D245" s="141" t="s">
        <v>68</v>
      </c>
      <c r="E245" s="141"/>
      <c r="F245" s="138">
        <f t="shared" si="115"/>
        <v>1970</v>
      </c>
      <c r="G245" s="138">
        <f t="shared" si="115"/>
        <v>1970</v>
      </c>
      <c r="H245" s="139">
        <f t="shared" si="115"/>
        <v>1970</v>
      </c>
      <c r="I245" s="72"/>
    </row>
    <row r="246" spans="1:9" ht="25.5" x14ac:dyDescent="0.2">
      <c r="A246" s="140" t="s">
        <v>69</v>
      </c>
      <c r="B246" s="79" t="s">
        <v>427</v>
      </c>
      <c r="C246" s="137" t="s">
        <v>680</v>
      </c>
      <c r="D246" s="141" t="s">
        <v>70</v>
      </c>
      <c r="E246" s="141">
        <v>900100</v>
      </c>
      <c r="F246" s="138">
        <v>1970</v>
      </c>
      <c r="G246" s="138">
        <v>1970</v>
      </c>
      <c r="H246" s="139">
        <v>1970</v>
      </c>
      <c r="I246" s="72"/>
    </row>
    <row r="247" spans="1:9" ht="25.5" x14ac:dyDescent="0.2">
      <c r="A247" s="123" t="s">
        <v>412</v>
      </c>
      <c r="B247" s="82" t="s">
        <v>427</v>
      </c>
      <c r="C247" s="135" t="s">
        <v>245</v>
      </c>
      <c r="D247" s="145"/>
      <c r="E247" s="145"/>
      <c r="F247" s="132">
        <f t="shared" ref="F247:H250" si="116">F248</f>
        <v>1830</v>
      </c>
      <c r="G247" s="132">
        <f t="shared" si="116"/>
        <v>1830</v>
      </c>
      <c r="H247" s="133">
        <f t="shared" si="116"/>
        <v>1830</v>
      </c>
      <c r="I247" s="72"/>
    </row>
    <row r="248" spans="1:9" ht="25.5" x14ac:dyDescent="0.2">
      <c r="A248" s="124" t="s">
        <v>682</v>
      </c>
      <c r="B248" s="82" t="s">
        <v>427</v>
      </c>
      <c r="C248" s="135" t="s">
        <v>246</v>
      </c>
      <c r="D248" s="145"/>
      <c r="E248" s="145"/>
      <c r="F248" s="132">
        <f>F249</f>
        <v>1830</v>
      </c>
      <c r="G248" s="132">
        <f t="shared" si="116"/>
        <v>1830</v>
      </c>
      <c r="H248" s="133">
        <f t="shared" si="116"/>
        <v>1830</v>
      </c>
      <c r="I248" s="72"/>
    </row>
    <row r="249" spans="1:9" ht="25.5" x14ac:dyDescent="0.2">
      <c r="A249" s="152" t="s">
        <v>244</v>
      </c>
      <c r="B249" s="79" t="s">
        <v>427</v>
      </c>
      <c r="C249" s="137" t="s">
        <v>247</v>
      </c>
      <c r="D249" s="141"/>
      <c r="E249" s="141"/>
      <c r="F249" s="138">
        <f t="shared" si="116"/>
        <v>1830</v>
      </c>
      <c r="G249" s="138">
        <f t="shared" si="116"/>
        <v>1830</v>
      </c>
      <c r="H249" s="139">
        <f t="shared" si="116"/>
        <v>1830</v>
      </c>
      <c r="I249" s="72"/>
    </row>
    <row r="250" spans="1:9" ht="25.5" x14ac:dyDescent="0.2">
      <c r="A250" s="140" t="s">
        <v>67</v>
      </c>
      <c r="B250" s="79" t="s">
        <v>427</v>
      </c>
      <c r="C250" s="137" t="s">
        <v>247</v>
      </c>
      <c r="D250" s="141">
        <v>200</v>
      </c>
      <c r="E250" s="141"/>
      <c r="F250" s="138">
        <f t="shared" si="116"/>
        <v>1830</v>
      </c>
      <c r="G250" s="138">
        <f t="shared" si="116"/>
        <v>1830</v>
      </c>
      <c r="H250" s="139">
        <f t="shared" si="116"/>
        <v>1830</v>
      </c>
      <c r="I250" s="72"/>
    </row>
    <row r="251" spans="1:9" ht="25.5" x14ac:dyDescent="0.2">
      <c r="A251" s="140" t="s">
        <v>69</v>
      </c>
      <c r="B251" s="79" t="s">
        <v>427</v>
      </c>
      <c r="C251" s="137" t="s">
        <v>247</v>
      </c>
      <c r="D251" s="141">
        <v>240</v>
      </c>
      <c r="E251" s="141">
        <v>900100</v>
      </c>
      <c r="F251" s="138">
        <v>1830</v>
      </c>
      <c r="G251" s="138">
        <v>1830</v>
      </c>
      <c r="H251" s="139">
        <v>1830</v>
      </c>
      <c r="I251" s="72"/>
    </row>
    <row r="252" spans="1:9" ht="38.25" x14ac:dyDescent="0.2">
      <c r="A252" s="123" t="s">
        <v>683</v>
      </c>
      <c r="B252" s="82" t="s">
        <v>427</v>
      </c>
      <c r="C252" s="135" t="s">
        <v>276</v>
      </c>
      <c r="D252" s="145"/>
      <c r="E252" s="145"/>
      <c r="F252" s="132">
        <f t="shared" ref="F252:H255" si="117">F253</f>
        <v>40</v>
      </c>
      <c r="G252" s="132">
        <f t="shared" si="117"/>
        <v>40</v>
      </c>
      <c r="H252" s="133">
        <f t="shared" si="117"/>
        <v>40</v>
      </c>
      <c r="I252" s="72"/>
    </row>
    <row r="253" spans="1:9" ht="38.25" x14ac:dyDescent="0.2">
      <c r="A253" s="124" t="s">
        <v>684</v>
      </c>
      <c r="B253" s="82" t="s">
        <v>427</v>
      </c>
      <c r="C253" s="135" t="s">
        <v>277</v>
      </c>
      <c r="D253" s="145"/>
      <c r="E253" s="145"/>
      <c r="F253" s="132">
        <f t="shared" si="117"/>
        <v>40</v>
      </c>
      <c r="G253" s="132">
        <f t="shared" si="117"/>
        <v>40</v>
      </c>
      <c r="H253" s="133">
        <f t="shared" si="117"/>
        <v>40</v>
      </c>
      <c r="I253" s="72"/>
    </row>
    <row r="254" spans="1:9" ht="25.5" x14ac:dyDescent="0.2">
      <c r="A254" s="152" t="s">
        <v>269</v>
      </c>
      <c r="B254" s="79" t="s">
        <v>427</v>
      </c>
      <c r="C254" s="137" t="s">
        <v>681</v>
      </c>
      <c r="D254" s="141"/>
      <c r="E254" s="141"/>
      <c r="F254" s="138">
        <f t="shared" si="117"/>
        <v>40</v>
      </c>
      <c r="G254" s="138">
        <f t="shared" si="117"/>
        <v>40</v>
      </c>
      <c r="H254" s="139">
        <f t="shared" si="117"/>
        <v>40</v>
      </c>
      <c r="I254" s="72"/>
    </row>
    <row r="255" spans="1:9" ht="25.5" x14ac:dyDescent="0.2">
      <c r="A255" s="140" t="s">
        <v>67</v>
      </c>
      <c r="B255" s="79" t="s">
        <v>427</v>
      </c>
      <c r="C255" s="137" t="s">
        <v>681</v>
      </c>
      <c r="D255" s="141">
        <v>200</v>
      </c>
      <c r="E255" s="141"/>
      <c r="F255" s="138">
        <f t="shared" si="117"/>
        <v>40</v>
      </c>
      <c r="G255" s="138">
        <f t="shared" si="117"/>
        <v>40</v>
      </c>
      <c r="H255" s="139">
        <f t="shared" si="117"/>
        <v>40</v>
      </c>
      <c r="I255" s="72"/>
    </row>
    <row r="256" spans="1:9" ht="25.5" x14ac:dyDescent="0.2">
      <c r="A256" s="140" t="s">
        <v>69</v>
      </c>
      <c r="B256" s="79" t="s">
        <v>427</v>
      </c>
      <c r="C256" s="137" t="s">
        <v>681</v>
      </c>
      <c r="D256" s="141">
        <v>240</v>
      </c>
      <c r="E256" s="141">
        <v>900100</v>
      </c>
      <c r="F256" s="138">
        <v>40</v>
      </c>
      <c r="G256" s="138">
        <v>40</v>
      </c>
      <c r="H256" s="139">
        <v>40</v>
      </c>
      <c r="I256" s="72"/>
    </row>
    <row r="257" spans="1:9" x14ac:dyDescent="0.2">
      <c r="A257" s="146" t="s">
        <v>120</v>
      </c>
      <c r="B257" s="82" t="s">
        <v>427</v>
      </c>
      <c r="C257" s="135" t="s">
        <v>451</v>
      </c>
      <c r="D257" s="145"/>
      <c r="E257" s="145"/>
      <c r="F257" s="132">
        <f>F258</f>
        <v>21397.5</v>
      </c>
      <c r="G257" s="132">
        <f t="shared" ref="G257:H260" si="118">G258</f>
        <v>20856.599999999999</v>
      </c>
      <c r="H257" s="133">
        <f t="shared" si="118"/>
        <v>20856.599999999999</v>
      </c>
      <c r="I257" s="72"/>
    </row>
    <row r="258" spans="1:9" ht="25.5" x14ac:dyDescent="0.2">
      <c r="A258" s="146" t="s">
        <v>348</v>
      </c>
      <c r="B258" s="82" t="s">
        <v>427</v>
      </c>
      <c r="C258" s="135" t="s">
        <v>452</v>
      </c>
      <c r="D258" s="145"/>
      <c r="E258" s="145"/>
      <c r="F258" s="132">
        <f>F259</f>
        <v>21397.5</v>
      </c>
      <c r="G258" s="132">
        <f t="shared" si="118"/>
        <v>20856.599999999999</v>
      </c>
      <c r="H258" s="133">
        <f t="shared" si="118"/>
        <v>20856.599999999999</v>
      </c>
      <c r="I258" s="72"/>
    </row>
    <row r="259" spans="1:9" x14ac:dyDescent="0.2">
      <c r="A259" s="140" t="s">
        <v>454</v>
      </c>
      <c r="B259" s="79" t="s">
        <v>427</v>
      </c>
      <c r="C259" s="137" t="s">
        <v>453</v>
      </c>
      <c r="D259" s="141"/>
      <c r="E259" s="141"/>
      <c r="F259" s="138">
        <f>F260+F262</f>
        <v>21397.5</v>
      </c>
      <c r="G259" s="138">
        <f t="shared" ref="G259:H259" si="119">G260+G262</f>
        <v>20856.599999999999</v>
      </c>
      <c r="H259" s="139">
        <f t="shared" si="119"/>
        <v>20856.599999999999</v>
      </c>
      <c r="I259" s="72"/>
    </row>
    <row r="260" spans="1:9" ht="38.25" x14ac:dyDescent="0.2">
      <c r="A260" s="140" t="s">
        <v>62</v>
      </c>
      <c r="B260" s="79" t="s">
        <v>427</v>
      </c>
      <c r="C260" s="137" t="s">
        <v>453</v>
      </c>
      <c r="D260" s="141" t="s">
        <v>63</v>
      </c>
      <c r="E260" s="141"/>
      <c r="F260" s="138">
        <f>F261</f>
        <v>21301.9</v>
      </c>
      <c r="G260" s="138">
        <f t="shared" si="118"/>
        <v>20761</v>
      </c>
      <c r="H260" s="139">
        <f t="shared" si="118"/>
        <v>20761</v>
      </c>
      <c r="I260" s="72"/>
    </row>
    <row r="261" spans="1:9" x14ac:dyDescent="0.2">
      <c r="A261" s="140" t="s">
        <v>81</v>
      </c>
      <c r="B261" s="79" t="s">
        <v>427</v>
      </c>
      <c r="C261" s="137" t="s">
        <v>453</v>
      </c>
      <c r="D261" s="141" t="s">
        <v>82</v>
      </c>
      <c r="E261" s="141">
        <v>900100</v>
      </c>
      <c r="F261" s="138">
        <v>21301.9</v>
      </c>
      <c r="G261" s="138">
        <v>20761</v>
      </c>
      <c r="H261" s="139">
        <v>20761</v>
      </c>
      <c r="I261" s="72"/>
    </row>
    <row r="262" spans="1:9" x14ac:dyDescent="0.2">
      <c r="A262" s="140" t="s">
        <v>72</v>
      </c>
      <c r="B262" s="79" t="s">
        <v>427</v>
      </c>
      <c r="C262" s="137" t="s">
        <v>453</v>
      </c>
      <c r="D262" s="141" t="s">
        <v>73</v>
      </c>
      <c r="E262" s="141"/>
      <c r="F262" s="138">
        <f>F263</f>
        <v>95.6</v>
      </c>
      <c r="G262" s="138">
        <f t="shared" ref="G262:H262" si="120">G263</f>
        <v>95.6</v>
      </c>
      <c r="H262" s="139">
        <f t="shared" si="120"/>
        <v>95.6</v>
      </c>
      <c r="I262" s="72"/>
    </row>
    <row r="263" spans="1:9" x14ac:dyDescent="0.2">
      <c r="A263" s="140" t="s">
        <v>74</v>
      </c>
      <c r="B263" s="79" t="s">
        <v>427</v>
      </c>
      <c r="C263" s="137" t="s">
        <v>453</v>
      </c>
      <c r="D263" s="141" t="s">
        <v>75</v>
      </c>
      <c r="E263" s="141">
        <v>900100</v>
      </c>
      <c r="F263" s="138">
        <v>95.6</v>
      </c>
      <c r="G263" s="138">
        <v>95.6</v>
      </c>
      <c r="H263" s="139">
        <v>95.6</v>
      </c>
      <c r="I263" s="72"/>
    </row>
    <row r="264" spans="1:9" ht="25.5" x14ac:dyDescent="0.2">
      <c r="A264" s="80" t="s">
        <v>90</v>
      </c>
      <c r="B264" s="82" t="s">
        <v>203</v>
      </c>
      <c r="C264" s="137"/>
      <c r="D264" s="141"/>
      <c r="E264" s="141"/>
      <c r="F264" s="132">
        <f>F265</f>
        <v>27969</v>
      </c>
      <c r="G264" s="132">
        <f t="shared" ref="G264:H265" si="121">G265</f>
        <v>25998.7</v>
      </c>
      <c r="H264" s="133">
        <f t="shared" si="121"/>
        <v>23790</v>
      </c>
      <c r="I264" s="72"/>
    </row>
    <row r="265" spans="1:9" ht="25.5" x14ac:dyDescent="0.2">
      <c r="A265" s="123" t="s">
        <v>537</v>
      </c>
      <c r="B265" s="82" t="s">
        <v>203</v>
      </c>
      <c r="C265" s="135" t="s">
        <v>167</v>
      </c>
      <c r="D265" s="141"/>
      <c r="E265" s="141"/>
      <c r="F265" s="132">
        <f>F266</f>
        <v>27969</v>
      </c>
      <c r="G265" s="132">
        <f t="shared" si="121"/>
        <v>25998.7</v>
      </c>
      <c r="H265" s="133">
        <f t="shared" si="121"/>
        <v>23790</v>
      </c>
      <c r="I265" s="72"/>
    </row>
    <row r="266" spans="1:9" x14ac:dyDescent="0.2">
      <c r="A266" s="123" t="s">
        <v>538</v>
      </c>
      <c r="B266" s="82" t="s">
        <v>203</v>
      </c>
      <c r="C266" s="135" t="s">
        <v>168</v>
      </c>
      <c r="D266" s="145"/>
      <c r="E266" s="145"/>
      <c r="F266" s="132">
        <f>F267+F277+F281+F285</f>
        <v>27969</v>
      </c>
      <c r="G266" s="132">
        <f>G267+G277+G281+G285</f>
        <v>25998.7</v>
      </c>
      <c r="H266" s="133">
        <f>H267+H277+H281+H285</f>
        <v>23790</v>
      </c>
      <c r="I266" s="72"/>
    </row>
    <row r="267" spans="1:9" ht="38.25" x14ac:dyDescent="0.2">
      <c r="A267" s="124" t="s">
        <v>685</v>
      </c>
      <c r="B267" s="82" t="s">
        <v>203</v>
      </c>
      <c r="C267" s="135" t="s">
        <v>170</v>
      </c>
      <c r="D267" s="145"/>
      <c r="E267" s="145"/>
      <c r="F267" s="132">
        <f>F271+F268+F274</f>
        <v>375</v>
      </c>
      <c r="G267" s="132">
        <f t="shared" ref="G267:H267" si="122">G271+G268+G274</f>
        <v>375</v>
      </c>
      <c r="H267" s="133">
        <f t="shared" si="122"/>
        <v>375</v>
      </c>
      <c r="I267" s="72"/>
    </row>
    <row r="268" spans="1:9" ht="38.25" x14ac:dyDescent="0.2">
      <c r="A268" s="124" t="s">
        <v>687</v>
      </c>
      <c r="B268" s="79" t="s">
        <v>203</v>
      </c>
      <c r="C268" s="137" t="s">
        <v>742</v>
      </c>
      <c r="D268" s="145"/>
      <c r="E268" s="145"/>
      <c r="F268" s="138">
        <f>F269</f>
        <v>35</v>
      </c>
      <c r="G268" s="138">
        <f t="shared" ref="G268:H269" si="123">G269</f>
        <v>35</v>
      </c>
      <c r="H268" s="139">
        <f t="shared" si="123"/>
        <v>35</v>
      </c>
      <c r="I268" s="72"/>
    </row>
    <row r="269" spans="1:9" ht="25.5" x14ac:dyDescent="0.2">
      <c r="A269" s="140" t="s">
        <v>67</v>
      </c>
      <c r="B269" s="79" t="s">
        <v>203</v>
      </c>
      <c r="C269" s="137" t="s">
        <v>742</v>
      </c>
      <c r="D269" s="141">
        <v>200</v>
      </c>
      <c r="E269" s="141"/>
      <c r="F269" s="138">
        <f>F270</f>
        <v>35</v>
      </c>
      <c r="G269" s="138">
        <f t="shared" si="123"/>
        <v>35</v>
      </c>
      <c r="H269" s="139">
        <f t="shared" si="123"/>
        <v>35</v>
      </c>
      <c r="I269" s="72"/>
    </row>
    <row r="270" spans="1:9" ht="25.5" x14ac:dyDescent="0.2">
      <c r="A270" s="140" t="s">
        <v>69</v>
      </c>
      <c r="B270" s="79" t="s">
        <v>203</v>
      </c>
      <c r="C270" s="137" t="s">
        <v>742</v>
      </c>
      <c r="D270" s="141">
        <v>240</v>
      </c>
      <c r="E270" s="141">
        <v>900100</v>
      </c>
      <c r="F270" s="138">
        <v>35</v>
      </c>
      <c r="G270" s="138">
        <v>35</v>
      </c>
      <c r="H270" s="139">
        <v>35</v>
      </c>
      <c r="I270" s="72"/>
    </row>
    <row r="271" spans="1:9" ht="38.25" x14ac:dyDescent="0.2">
      <c r="A271" s="180" t="s">
        <v>396</v>
      </c>
      <c r="B271" s="79" t="s">
        <v>203</v>
      </c>
      <c r="C271" s="137" t="s">
        <v>395</v>
      </c>
      <c r="D271" s="141"/>
      <c r="E271" s="141"/>
      <c r="F271" s="138">
        <f t="shared" ref="F271:H272" si="124">F272</f>
        <v>10</v>
      </c>
      <c r="G271" s="138">
        <f t="shared" si="124"/>
        <v>10</v>
      </c>
      <c r="H271" s="139">
        <f t="shared" si="124"/>
        <v>10</v>
      </c>
      <c r="I271" s="72"/>
    </row>
    <row r="272" spans="1:9" ht="25.5" x14ac:dyDescent="0.2">
      <c r="A272" s="140" t="s">
        <v>67</v>
      </c>
      <c r="B272" s="79" t="s">
        <v>203</v>
      </c>
      <c r="C272" s="137" t="s">
        <v>395</v>
      </c>
      <c r="D272" s="141">
        <v>200</v>
      </c>
      <c r="E272" s="141"/>
      <c r="F272" s="138">
        <f t="shared" si="124"/>
        <v>10</v>
      </c>
      <c r="G272" s="138">
        <f t="shared" si="124"/>
        <v>10</v>
      </c>
      <c r="H272" s="139">
        <f t="shared" si="124"/>
        <v>10</v>
      </c>
      <c r="I272" s="72"/>
    </row>
    <row r="273" spans="1:9" ht="25.5" x14ac:dyDescent="0.2">
      <c r="A273" s="140" t="s">
        <v>69</v>
      </c>
      <c r="B273" s="79" t="s">
        <v>203</v>
      </c>
      <c r="C273" s="137" t="s">
        <v>395</v>
      </c>
      <c r="D273" s="141">
        <v>240</v>
      </c>
      <c r="E273" s="141">
        <v>900100</v>
      </c>
      <c r="F273" s="138">
        <v>10</v>
      </c>
      <c r="G273" s="138">
        <v>10</v>
      </c>
      <c r="H273" s="139">
        <v>10</v>
      </c>
      <c r="I273" s="72"/>
    </row>
    <row r="274" spans="1:9" ht="76.5" x14ac:dyDescent="0.2">
      <c r="A274" s="140" t="s">
        <v>823</v>
      </c>
      <c r="B274" s="79" t="s">
        <v>203</v>
      </c>
      <c r="C274" s="137" t="s">
        <v>747</v>
      </c>
      <c r="D274" s="141"/>
      <c r="E274" s="141"/>
      <c r="F274" s="138">
        <f>F275</f>
        <v>330</v>
      </c>
      <c r="G274" s="138">
        <f t="shared" ref="G274:H275" si="125">G275</f>
        <v>330</v>
      </c>
      <c r="H274" s="139">
        <f t="shared" si="125"/>
        <v>330</v>
      </c>
      <c r="I274" s="72"/>
    </row>
    <row r="275" spans="1:9" ht="25.5" x14ac:dyDescent="0.2">
      <c r="A275" s="140" t="s">
        <v>67</v>
      </c>
      <c r="B275" s="79" t="s">
        <v>203</v>
      </c>
      <c r="C275" s="137" t="s">
        <v>747</v>
      </c>
      <c r="D275" s="141">
        <v>200</v>
      </c>
      <c r="E275" s="141"/>
      <c r="F275" s="138">
        <f>F276</f>
        <v>330</v>
      </c>
      <c r="G275" s="138">
        <f t="shared" si="125"/>
        <v>330</v>
      </c>
      <c r="H275" s="139">
        <f t="shared" si="125"/>
        <v>330</v>
      </c>
      <c r="I275" s="72"/>
    </row>
    <row r="276" spans="1:9" ht="25.5" x14ac:dyDescent="0.2">
      <c r="A276" s="140" t="s">
        <v>69</v>
      </c>
      <c r="B276" s="79" t="s">
        <v>203</v>
      </c>
      <c r="C276" s="137" t="s">
        <v>747</v>
      </c>
      <c r="D276" s="141">
        <v>240</v>
      </c>
      <c r="E276" s="141">
        <v>900100</v>
      </c>
      <c r="F276" s="138">
        <v>330</v>
      </c>
      <c r="G276" s="138">
        <v>330</v>
      </c>
      <c r="H276" s="139">
        <v>330</v>
      </c>
      <c r="I276" s="72"/>
    </row>
    <row r="277" spans="1:9" ht="25.5" x14ac:dyDescent="0.2">
      <c r="A277" s="124" t="s">
        <v>686</v>
      </c>
      <c r="B277" s="82" t="s">
        <v>203</v>
      </c>
      <c r="C277" s="135" t="s">
        <v>176</v>
      </c>
      <c r="D277" s="145"/>
      <c r="E277" s="145"/>
      <c r="F277" s="132">
        <f t="shared" ref="F277:H279" si="126">F278</f>
        <v>100</v>
      </c>
      <c r="G277" s="132">
        <f t="shared" si="126"/>
        <v>100</v>
      </c>
      <c r="H277" s="133">
        <f t="shared" si="126"/>
        <v>100</v>
      </c>
      <c r="I277" s="72"/>
    </row>
    <row r="278" spans="1:9" ht="25.5" x14ac:dyDescent="0.2">
      <c r="A278" s="152" t="s">
        <v>397</v>
      </c>
      <c r="B278" s="79" t="s">
        <v>203</v>
      </c>
      <c r="C278" s="137" t="s">
        <v>398</v>
      </c>
      <c r="D278" s="141"/>
      <c r="E278" s="141"/>
      <c r="F278" s="138">
        <f t="shared" si="126"/>
        <v>100</v>
      </c>
      <c r="G278" s="138">
        <f t="shared" si="126"/>
        <v>100</v>
      </c>
      <c r="H278" s="139">
        <f t="shared" si="126"/>
        <v>100</v>
      </c>
      <c r="I278" s="72"/>
    </row>
    <row r="279" spans="1:9" ht="25.5" x14ac:dyDescent="0.2">
      <c r="A279" s="140" t="s">
        <v>67</v>
      </c>
      <c r="B279" s="79" t="s">
        <v>203</v>
      </c>
      <c r="C279" s="137" t="s">
        <v>398</v>
      </c>
      <c r="D279" s="141">
        <v>200</v>
      </c>
      <c r="E279" s="141"/>
      <c r="F279" s="138">
        <f t="shared" si="126"/>
        <v>100</v>
      </c>
      <c r="G279" s="138">
        <f t="shared" si="126"/>
        <v>100</v>
      </c>
      <c r="H279" s="139">
        <f t="shared" si="126"/>
        <v>100</v>
      </c>
      <c r="I279" s="72"/>
    </row>
    <row r="280" spans="1:9" ht="25.5" x14ac:dyDescent="0.2">
      <c r="A280" s="140" t="s">
        <v>69</v>
      </c>
      <c r="B280" s="79" t="s">
        <v>203</v>
      </c>
      <c r="C280" s="137" t="s">
        <v>398</v>
      </c>
      <c r="D280" s="141">
        <v>240</v>
      </c>
      <c r="E280" s="141">
        <v>900100</v>
      </c>
      <c r="F280" s="138">
        <v>100</v>
      </c>
      <c r="G280" s="138">
        <v>100</v>
      </c>
      <c r="H280" s="139">
        <v>100</v>
      </c>
      <c r="I280" s="72"/>
    </row>
    <row r="281" spans="1:9" ht="38.25" x14ac:dyDescent="0.2">
      <c r="A281" s="124" t="s">
        <v>539</v>
      </c>
      <c r="B281" s="82" t="s">
        <v>203</v>
      </c>
      <c r="C281" s="135" t="s">
        <v>177</v>
      </c>
      <c r="D281" s="145"/>
      <c r="E281" s="145"/>
      <c r="F281" s="132">
        <f t="shared" ref="F281:H283" si="127">F282</f>
        <v>27479</v>
      </c>
      <c r="G281" s="132">
        <f t="shared" si="127"/>
        <v>25508.7</v>
      </c>
      <c r="H281" s="133">
        <f t="shared" si="127"/>
        <v>23300</v>
      </c>
      <c r="I281" s="72"/>
    </row>
    <row r="282" spans="1:9" x14ac:dyDescent="0.2">
      <c r="A282" s="180" t="s">
        <v>248</v>
      </c>
      <c r="B282" s="79" t="s">
        <v>203</v>
      </c>
      <c r="C282" s="137" t="s">
        <v>249</v>
      </c>
      <c r="D282" s="141"/>
      <c r="E282" s="141"/>
      <c r="F282" s="138">
        <f>F283</f>
        <v>27479</v>
      </c>
      <c r="G282" s="138">
        <f t="shared" si="127"/>
        <v>25508.7</v>
      </c>
      <c r="H282" s="139">
        <f t="shared" si="127"/>
        <v>23300</v>
      </c>
      <c r="I282" s="72"/>
    </row>
    <row r="283" spans="1:9" ht="25.5" x14ac:dyDescent="0.2">
      <c r="A283" s="140" t="s">
        <v>67</v>
      </c>
      <c r="B283" s="79" t="s">
        <v>203</v>
      </c>
      <c r="C283" s="137" t="s">
        <v>249</v>
      </c>
      <c r="D283" s="141">
        <v>200</v>
      </c>
      <c r="E283" s="141"/>
      <c r="F283" s="138">
        <f t="shared" si="127"/>
        <v>27479</v>
      </c>
      <c r="G283" s="138">
        <f t="shared" si="127"/>
        <v>25508.7</v>
      </c>
      <c r="H283" s="139">
        <f t="shared" si="127"/>
        <v>23300</v>
      </c>
      <c r="I283" s="72"/>
    </row>
    <row r="284" spans="1:9" ht="25.5" x14ac:dyDescent="0.2">
      <c r="A284" s="140" t="s">
        <v>69</v>
      </c>
      <c r="B284" s="79" t="s">
        <v>203</v>
      </c>
      <c r="C284" s="137" t="s">
        <v>249</v>
      </c>
      <c r="D284" s="141">
        <v>240</v>
      </c>
      <c r="E284" s="141">
        <v>900100</v>
      </c>
      <c r="F284" s="138">
        <v>27479</v>
      </c>
      <c r="G284" s="138">
        <v>25508.7</v>
      </c>
      <c r="H284" s="139">
        <v>23300</v>
      </c>
      <c r="I284" s="72"/>
    </row>
    <row r="285" spans="1:9" ht="76.5" x14ac:dyDescent="0.2">
      <c r="A285" s="124" t="s">
        <v>688</v>
      </c>
      <c r="B285" s="82" t="s">
        <v>203</v>
      </c>
      <c r="C285" s="135" t="s">
        <v>178</v>
      </c>
      <c r="D285" s="145"/>
      <c r="E285" s="145"/>
      <c r="F285" s="132">
        <f t="shared" ref="F285:H287" si="128">F286</f>
        <v>15</v>
      </c>
      <c r="G285" s="132">
        <f t="shared" si="128"/>
        <v>15</v>
      </c>
      <c r="H285" s="133">
        <f t="shared" si="128"/>
        <v>15</v>
      </c>
      <c r="I285" s="72"/>
    </row>
    <row r="286" spans="1:9" ht="63.75" x14ac:dyDescent="0.2">
      <c r="A286" s="152" t="s">
        <v>689</v>
      </c>
      <c r="B286" s="79" t="s">
        <v>203</v>
      </c>
      <c r="C286" s="137" t="s">
        <v>271</v>
      </c>
      <c r="D286" s="141"/>
      <c r="E286" s="141"/>
      <c r="F286" s="138">
        <f t="shared" si="128"/>
        <v>15</v>
      </c>
      <c r="G286" s="138">
        <f t="shared" si="128"/>
        <v>15</v>
      </c>
      <c r="H286" s="139">
        <f>H287</f>
        <v>15</v>
      </c>
      <c r="I286" s="72"/>
    </row>
    <row r="287" spans="1:9" ht="25.5" x14ac:dyDescent="0.2">
      <c r="A287" s="140" t="s">
        <v>67</v>
      </c>
      <c r="B287" s="79" t="s">
        <v>203</v>
      </c>
      <c r="C287" s="137" t="s">
        <v>271</v>
      </c>
      <c r="D287" s="141">
        <v>200</v>
      </c>
      <c r="E287" s="141"/>
      <c r="F287" s="138">
        <f t="shared" si="128"/>
        <v>15</v>
      </c>
      <c r="G287" s="138">
        <f t="shared" si="128"/>
        <v>15</v>
      </c>
      <c r="H287" s="139">
        <f>H288</f>
        <v>15</v>
      </c>
      <c r="I287" s="72"/>
    </row>
    <row r="288" spans="1:9" ht="25.5" x14ac:dyDescent="0.2">
      <c r="A288" s="140" t="s">
        <v>69</v>
      </c>
      <c r="B288" s="79" t="s">
        <v>203</v>
      </c>
      <c r="C288" s="137" t="s">
        <v>271</v>
      </c>
      <c r="D288" s="141">
        <v>240</v>
      </c>
      <c r="E288" s="141">
        <v>900100</v>
      </c>
      <c r="F288" s="138">
        <v>15</v>
      </c>
      <c r="G288" s="138">
        <v>15</v>
      </c>
      <c r="H288" s="139">
        <v>15</v>
      </c>
      <c r="I288" s="72"/>
    </row>
    <row r="289" spans="1:9" x14ac:dyDescent="0.2">
      <c r="A289" s="106" t="s">
        <v>91</v>
      </c>
      <c r="B289" s="95" t="s">
        <v>351</v>
      </c>
      <c r="C289" s="137"/>
      <c r="D289" s="141"/>
      <c r="E289" s="141"/>
      <c r="F289" s="132">
        <f>F290+F322+F330+F380+F415+F297+F315</f>
        <v>380419.10000000009</v>
      </c>
      <c r="G289" s="132">
        <f>G290+G322+G330+G380+G415+G297+G315</f>
        <v>207604.69999999998</v>
      </c>
      <c r="H289" s="133">
        <f>H290+H322+H330+H380+H415+H297+H315</f>
        <v>211438.6</v>
      </c>
      <c r="I289" s="72"/>
    </row>
    <row r="290" spans="1:9" x14ac:dyDescent="0.2">
      <c r="A290" s="109" t="s">
        <v>92</v>
      </c>
      <c r="B290" s="82" t="s">
        <v>204</v>
      </c>
      <c r="C290" s="137"/>
      <c r="D290" s="144"/>
      <c r="E290" s="144"/>
      <c r="F290" s="132">
        <f>F291</f>
        <v>4230</v>
      </c>
      <c r="G290" s="132">
        <f t="shared" ref="G290:H294" si="129">G291</f>
        <v>3982</v>
      </c>
      <c r="H290" s="133">
        <f t="shared" si="129"/>
        <v>3982</v>
      </c>
      <c r="I290" s="72"/>
    </row>
    <row r="291" spans="1:9" x14ac:dyDescent="0.2">
      <c r="A291" s="151" t="s">
        <v>278</v>
      </c>
      <c r="B291" s="82" t="s">
        <v>204</v>
      </c>
      <c r="C291" s="135" t="s">
        <v>162</v>
      </c>
      <c r="D291" s="144"/>
      <c r="E291" s="144"/>
      <c r="F291" s="132">
        <f>F292</f>
        <v>4230</v>
      </c>
      <c r="G291" s="132">
        <f t="shared" si="129"/>
        <v>3982</v>
      </c>
      <c r="H291" s="133">
        <f t="shared" si="129"/>
        <v>3982</v>
      </c>
      <c r="I291" s="72"/>
    </row>
    <row r="292" spans="1:9" ht="25.5" x14ac:dyDescent="0.2">
      <c r="A292" s="151" t="s">
        <v>695</v>
      </c>
      <c r="B292" s="82" t="s">
        <v>204</v>
      </c>
      <c r="C292" s="135" t="s">
        <v>163</v>
      </c>
      <c r="D292" s="145"/>
      <c r="E292" s="145"/>
      <c r="F292" s="132">
        <f>F293</f>
        <v>4230</v>
      </c>
      <c r="G292" s="132">
        <f t="shared" si="129"/>
        <v>3982</v>
      </c>
      <c r="H292" s="133">
        <f t="shared" si="129"/>
        <v>3982</v>
      </c>
      <c r="I292" s="72"/>
    </row>
    <row r="293" spans="1:9" ht="25.5" x14ac:dyDescent="0.2">
      <c r="A293" s="151" t="s">
        <v>696</v>
      </c>
      <c r="B293" s="79" t="s">
        <v>204</v>
      </c>
      <c r="C293" s="137" t="s">
        <v>164</v>
      </c>
      <c r="D293" s="141"/>
      <c r="E293" s="141"/>
      <c r="F293" s="132">
        <f>F294</f>
        <v>4230</v>
      </c>
      <c r="G293" s="132">
        <f t="shared" si="129"/>
        <v>3982</v>
      </c>
      <c r="H293" s="133">
        <f t="shared" si="129"/>
        <v>3982</v>
      </c>
      <c r="I293" s="72"/>
    </row>
    <row r="294" spans="1:9" ht="38.25" x14ac:dyDescent="0.2">
      <c r="A294" s="151" t="s">
        <v>692</v>
      </c>
      <c r="B294" s="79" t="s">
        <v>204</v>
      </c>
      <c r="C294" s="137" t="s">
        <v>279</v>
      </c>
      <c r="D294" s="89"/>
      <c r="E294" s="89"/>
      <c r="F294" s="132">
        <f>F295</f>
        <v>4230</v>
      </c>
      <c r="G294" s="132">
        <f t="shared" si="129"/>
        <v>3982</v>
      </c>
      <c r="H294" s="133">
        <f t="shared" si="129"/>
        <v>3982</v>
      </c>
      <c r="I294" s="72"/>
    </row>
    <row r="295" spans="1:9" ht="25.5" x14ac:dyDescent="0.2">
      <c r="A295" s="140" t="s">
        <v>67</v>
      </c>
      <c r="B295" s="79" t="s">
        <v>204</v>
      </c>
      <c r="C295" s="137" t="s">
        <v>279</v>
      </c>
      <c r="D295" s="141" t="s">
        <v>68</v>
      </c>
      <c r="E295" s="141"/>
      <c r="F295" s="138">
        <f t="shared" ref="F295" si="130">F296</f>
        <v>4230</v>
      </c>
      <c r="G295" s="138">
        <f t="shared" ref="G295:H295" si="131">G296</f>
        <v>3982</v>
      </c>
      <c r="H295" s="139">
        <f t="shared" si="131"/>
        <v>3982</v>
      </c>
      <c r="I295" s="72"/>
    </row>
    <row r="296" spans="1:9" ht="25.5" x14ac:dyDescent="0.2">
      <c r="A296" s="172" t="s">
        <v>69</v>
      </c>
      <c r="B296" s="79" t="s">
        <v>204</v>
      </c>
      <c r="C296" s="137" t="s">
        <v>279</v>
      </c>
      <c r="D296" s="141" t="s">
        <v>70</v>
      </c>
      <c r="E296" s="141">
        <v>900303</v>
      </c>
      <c r="F296" s="138">
        <v>4230</v>
      </c>
      <c r="G296" s="138">
        <v>3982</v>
      </c>
      <c r="H296" s="138">
        <v>3982</v>
      </c>
      <c r="I296" s="72"/>
    </row>
    <row r="297" spans="1:9" x14ac:dyDescent="0.2">
      <c r="A297" s="80" t="s">
        <v>436</v>
      </c>
      <c r="B297" s="82" t="s">
        <v>439</v>
      </c>
      <c r="C297" s="135"/>
      <c r="D297" s="145"/>
      <c r="E297" s="145"/>
      <c r="F297" s="132">
        <f>F298</f>
        <v>56900.4</v>
      </c>
      <c r="G297" s="132">
        <f t="shared" ref="G297:H298" si="132">G298</f>
        <v>3600</v>
      </c>
      <c r="H297" s="133">
        <f t="shared" si="132"/>
        <v>3600</v>
      </c>
      <c r="I297" s="72"/>
    </row>
    <row r="298" spans="1:9" x14ac:dyDescent="0.2">
      <c r="A298" s="81" t="s">
        <v>437</v>
      </c>
      <c r="B298" s="82" t="s">
        <v>439</v>
      </c>
      <c r="C298" s="83" t="s">
        <v>144</v>
      </c>
      <c r="D298" s="145"/>
      <c r="E298" s="145"/>
      <c r="F298" s="132">
        <f>F299</f>
        <v>56900.4</v>
      </c>
      <c r="G298" s="132">
        <f t="shared" si="132"/>
        <v>3600</v>
      </c>
      <c r="H298" s="133">
        <f t="shared" si="132"/>
        <v>3600</v>
      </c>
      <c r="I298" s="72"/>
    </row>
    <row r="299" spans="1:9" x14ac:dyDescent="0.2">
      <c r="A299" s="151" t="s">
        <v>651</v>
      </c>
      <c r="B299" s="82" t="s">
        <v>439</v>
      </c>
      <c r="C299" s="135" t="s">
        <v>440</v>
      </c>
      <c r="D299" s="145"/>
      <c r="E299" s="145"/>
      <c r="F299" s="132">
        <f>F300+F311</f>
        <v>56900.4</v>
      </c>
      <c r="G299" s="132">
        <f>G300+G311</f>
        <v>3600</v>
      </c>
      <c r="H299" s="133">
        <f>H300+H311</f>
        <v>3600</v>
      </c>
      <c r="I299" s="72"/>
    </row>
    <row r="300" spans="1:9" ht="25.5" x14ac:dyDescent="0.2">
      <c r="A300" s="178" t="s">
        <v>438</v>
      </c>
      <c r="B300" s="82" t="s">
        <v>439</v>
      </c>
      <c r="C300" s="135" t="s">
        <v>441</v>
      </c>
      <c r="D300" s="145"/>
      <c r="E300" s="145"/>
      <c r="F300" s="132">
        <f>F305+F308+F301</f>
        <v>56718</v>
      </c>
      <c r="G300" s="132">
        <f t="shared" ref="G300:H300" si="133">G305+G308+G301</f>
        <v>3600</v>
      </c>
      <c r="H300" s="132">
        <f t="shared" si="133"/>
        <v>3600</v>
      </c>
      <c r="I300" s="72"/>
    </row>
    <row r="301" spans="1:9" ht="38.25" x14ac:dyDescent="0.2">
      <c r="A301" s="177" t="s">
        <v>866</v>
      </c>
      <c r="B301" s="79" t="s">
        <v>439</v>
      </c>
      <c r="C301" s="137" t="s">
        <v>865</v>
      </c>
      <c r="D301" s="141"/>
      <c r="E301" s="145"/>
      <c r="F301" s="138">
        <f>F302</f>
        <v>55572</v>
      </c>
      <c r="G301" s="214">
        <f t="shared" ref="G301:H301" si="134">G302</f>
        <v>0</v>
      </c>
      <c r="H301" s="215">
        <f t="shared" si="134"/>
        <v>0</v>
      </c>
      <c r="I301" s="72"/>
    </row>
    <row r="302" spans="1:9" x14ac:dyDescent="0.2">
      <c r="A302" s="172" t="s">
        <v>867</v>
      </c>
      <c r="B302" s="79" t="s">
        <v>439</v>
      </c>
      <c r="C302" s="137" t="s">
        <v>865</v>
      </c>
      <c r="D302" s="141" t="s">
        <v>68</v>
      </c>
      <c r="E302" s="145"/>
      <c r="F302" s="138">
        <f>F303+F304</f>
        <v>55572</v>
      </c>
      <c r="G302" s="214">
        <f t="shared" ref="G302:H302" si="135">G303+G304</f>
        <v>0</v>
      </c>
      <c r="H302" s="215">
        <f t="shared" si="135"/>
        <v>0</v>
      </c>
      <c r="I302" s="72"/>
    </row>
    <row r="303" spans="1:9" ht="25.5" x14ac:dyDescent="0.2">
      <c r="A303" s="181" t="s">
        <v>69</v>
      </c>
      <c r="B303" s="79" t="s">
        <v>439</v>
      </c>
      <c r="C303" s="137" t="s">
        <v>865</v>
      </c>
      <c r="D303" s="141" t="s">
        <v>70</v>
      </c>
      <c r="E303" s="141">
        <v>900302</v>
      </c>
      <c r="F303" s="138">
        <v>43902</v>
      </c>
      <c r="G303" s="214">
        <v>0</v>
      </c>
      <c r="H303" s="215">
        <v>0</v>
      </c>
      <c r="I303" s="72"/>
    </row>
    <row r="304" spans="1:9" ht="25.5" x14ac:dyDescent="0.2">
      <c r="A304" s="181" t="s">
        <v>69</v>
      </c>
      <c r="B304" s="79" t="s">
        <v>439</v>
      </c>
      <c r="C304" s="137" t="s">
        <v>865</v>
      </c>
      <c r="D304" s="141" t="s">
        <v>70</v>
      </c>
      <c r="E304" s="141">
        <v>900100</v>
      </c>
      <c r="F304" s="138">
        <v>11670</v>
      </c>
      <c r="G304" s="214">
        <v>0</v>
      </c>
      <c r="H304" s="215">
        <v>0</v>
      </c>
      <c r="I304" s="72"/>
    </row>
    <row r="305" spans="1:9" ht="38.25" x14ac:dyDescent="0.2">
      <c r="A305" s="177" t="s">
        <v>667</v>
      </c>
      <c r="B305" s="79" t="s">
        <v>439</v>
      </c>
      <c r="C305" s="137" t="s">
        <v>666</v>
      </c>
      <c r="D305" s="145"/>
      <c r="E305" s="145"/>
      <c r="F305" s="138">
        <f>F306</f>
        <v>546</v>
      </c>
      <c r="G305" s="138">
        <f t="shared" ref="G305:H306" si="136">G306</f>
        <v>3000</v>
      </c>
      <c r="H305" s="139">
        <f t="shared" si="136"/>
        <v>3000</v>
      </c>
      <c r="I305" s="72"/>
    </row>
    <row r="306" spans="1:9" ht="25.5" x14ac:dyDescent="0.2">
      <c r="A306" s="140" t="s">
        <v>67</v>
      </c>
      <c r="B306" s="79" t="s">
        <v>439</v>
      </c>
      <c r="C306" s="137" t="s">
        <v>666</v>
      </c>
      <c r="D306" s="141" t="s">
        <v>68</v>
      </c>
      <c r="E306" s="145"/>
      <c r="F306" s="138">
        <f>F307</f>
        <v>546</v>
      </c>
      <c r="G306" s="138">
        <f t="shared" si="136"/>
        <v>3000</v>
      </c>
      <c r="H306" s="139">
        <f t="shared" si="136"/>
        <v>3000</v>
      </c>
      <c r="I306" s="72"/>
    </row>
    <row r="307" spans="1:9" ht="25.5" x14ac:dyDescent="0.2">
      <c r="A307" s="181" t="s">
        <v>69</v>
      </c>
      <c r="B307" s="79" t="s">
        <v>439</v>
      </c>
      <c r="C307" s="137" t="s">
        <v>666</v>
      </c>
      <c r="D307" s="141" t="s">
        <v>70</v>
      </c>
      <c r="E307" s="141">
        <v>900100</v>
      </c>
      <c r="F307" s="138">
        <v>546</v>
      </c>
      <c r="G307" s="138">
        <v>3000</v>
      </c>
      <c r="H307" s="139">
        <v>3000</v>
      </c>
      <c r="I307" s="72"/>
    </row>
    <row r="308" spans="1:9" ht="42" customHeight="1" x14ac:dyDescent="0.2">
      <c r="A308" s="177" t="s">
        <v>765</v>
      </c>
      <c r="B308" s="79" t="s">
        <v>439</v>
      </c>
      <c r="C308" s="137" t="s">
        <v>764</v>
      </c>
      <c r="D308" s="141"/>
      <c r="E308" s="141"/>
      <c r="F308" s="138">
        <f>F309</f>
        <v>600</v>
      </c>
      <c r="G308" s="138">
        <f t="shared" ref="G308:H309" si="137">G309</f>
        <v>600</v>
      </c>
      <c r="H308" s="139">
        <f t="shared" si="137"/>
        <v>600</v>
      </c>
      <c r="I308" s="72"/>
    </row>
    <row r="309" spans="1:9" ht="25.5" x14ac:dyDescent="0.2">
      <c r="A309" s="140" t="s">
        <v>83</v>
      </c>
      <c r="B309" s="79" t="s">
        <v>439</v>
      </c>
      <c r="C309" s="137" t="s">
        <v>764</v>
      </c>
      <c r="D309" s="141">
        <v>600</v>
      </c>
      <c r="E309" s="141"/>
      <c r="F309" s="138">
        <f>F310</f>
        <v>600</v>
      </c>
      <c r="G309" s="138">
        <f t="shared" si="137"/>
        <v>600</v>
      </c>
      <c r="H309" s="139">
        <f t="shared" si="137"/>
        <v>600</v>
      </c>
      <c r="I309" s="72"/>
    </row>
    <row r="310" spans="1:9" x14ac:dyDescent="0.2">
      <c r="A310" s="140" t="s">
        <v>85</v>
      </c>
      <c r="B310" s="79" t="s">
        <v>439</v>
      </c>
      <c r="C310" s="137" t="s">
        <v>764</v>
      </c>
      <c r="D310" s="141">
        <v>610</v>
      </c>
      <c r="E310" s="141">
        <v>900100</v>
      </c>
      <c r="F310" s="138">
        <v>600</v>
      </c>
      <c r="G310" s="138">
        <v>600</v>
      </c>
      <c r="H310" s="139">
        <v>600</v>
      </c>
      <c r="I310" s="72"/>
    </row>
    <row r="311" spans="1:9" ht="17.25" customHeight="1" x14ac:dyDescent="0.2">
      <c r="A311" s="146" t="s">
        <v>653</v>
      </c>
      <c r="B311" s="82" t="s">
        <v>439</v>
      </c>
      <c r="C311" s="135" t="s">
        <v>652</v>
      </c>
      <c r="D311" s="145"/>
      <c r="E311" s="145"/>
      <c r="F311" s="132">
        <f>F312</f>
        <v>182.4</v>
      </c>
      <c r="G311" s="132">
        <f t="shared" ref="G311:H313" si="138">G312</f>
        <v>0</v>
      </c>
      <c r="H311" s="133">
        <f t="shared" si="138"/>
        <v>0</v>
      </c>
      <c r="I311" s="72"/>
    </row>
    <row r="312" spans="1:9" x14ac:dyDescent="0.2">
      <c r="A312" s="140" t="s">
        <v>811</v>
      </c>
      <c r="B312" s="79" t="s">
        <v>439</v>
      </c>
      <c r="C312" s="137" t="s">
        <v>812</v>
      </c>
      <c r="D312" s="141"/>
      <c r="E312" s="141"/>
      <c r="F312" s="138">
        <f>F313</f>
        <v>182.4</v>
      </c>
      <c r="G312" s="138">
        <f t="shared" si="138"/>
        <v>0</v>
      </c>
      <c r="H312" s="139">
        <f t="shared" si="138"/>
        <v>0</v>
      </c>
      <c r="I312" s="72"/>
    </row>
    <row r="313" spans="1:9" ht="25.5" x14ac:dyDescent="0.2">
      <c r="A313" s="140" t="s">
        <v>83</v>
      </c>
      <c r="B313" s="79" t="s">
        <v>439</v>
      </c>
      <c r="C313" s="137" t="s">
        <v>812</v>
      </c>
      <c r="D313" s="141">
        <v>600</v>
      </c>
      <c r="E313" s="141"/>
      <c r="F313" s="138">
        <f>F314</f>
        <v>182.4</v>
      </c>
      <c r="G313" s="138">
        <f t="shared" si="138"/>
        <v>0</v>
      </c>
      <c r="H313" s="139">
        <f t="shared" si="138"/>
        <v>0</v>
      </c>
      <c r="I313" s="72"/>
    </row>
    <row r="314" spans="1:9" x14ac:dyDescent="0.2">
      <c r="A314" s="140" t="s">
        <v>85</v>
      </c>
      <c r="B314" s="79" t="s">
        <v>439</v>
      </c>
      <c r="C314" s="137" t="s">
        <v>812</v>
      </c>
      <c r="D314" s="141">
        <v>610</v>
      </c>
      <c r="E314" s="141">
        <v>900100</v>
      </c>
      <c r="F314" s="138">
        <v>182.4</v>
      </c>
      <c r="G314" s="138">
        <v>0</v>
      </c>
      <c r="H314" s="139">
        <v>0</v>
      </c>
      <c r="I314" s="72"/>
    </row>
    <row r="315" spans="1:9" x14ac:dyDescent="0.2">
      <c r="A315" s="146" t="s">
        <v>458</v>
      </c>
      <c r="B315" s="82" t="s">
        <v>457</v>
      </c>
      <c r="C315" s="135"/>
      <c r="D315" s="145"/>
      <c r="E315" s="145"/>
      <c r="F315" s="132">
        <f t="shared" ref="F315:F320" si="139">F316</f>
        <v>1375</v>
      </c>
      <c r="G315" s="132">
        <f t="shared" ref="G315:H317" si="140">G316</f>
        <v>400</v>
      </c>
      <c r="H315" s="133">
        <f t="shared" si="140"/>
        <v>400</v>
      </c>
      <c r="I315" s="72"/>
    </row>
    <row r="316" spans="1:9" x14ac:dyDescent="0.2">
      <c r="A316" s="81" t="s">
        <v>437</v>
      </c>
      <c r="B316" s="82" t="s">
        <v>457</v>
      </c>
      <c r="C316" s="83" t="s">
        <v>144</v>
      </c>
      <c r="D316" s="145"/>
      <c r="E316" s="145"/>
      <c r="F316" s="132">
        <f t="shared" si="139"/>
        <v>1375</v>
      </c>
      <c r="G316" s="132">
        <f t="shared" si="140"/>
        <v>400</v>
      </c>
      <c r="H316" s="133">
        <f t="shared" si="140"/>
        <v>400</v>
      </c>
      <c r="I316" s="72"/>
    </row>
    <row r="317" spans="1:9" x14ac:dyDescent="0.2">
      <c r="A317" s="146" t="s">
        <v>655</v>
      </c>
      <c r="B317" s="82" t="s">
        <v>457</v>
      </c>
      <c r="C317" s="135" t="s">
        <v>460</v>
      </c>
      <c r="D317" s="141"/>
      <c r="E317" s="141"/>
      <c r="F317" s="132">
        <f t="shared" si="139"/>
        <v>1375</v>
      </c>
      <c r="G317" s="132">
        <f t="shared" si="140"/>
        <v>400</v>
      </c>
      <c r="H317" s="133">
        <f t="shared" si="140"/>
        <v>400</v>
      </c>
      <c r="I317" s="72"/>
    </row>
    <row r="318" spans="1:9" ht="25.5" x14ac:dyDescent="0.2">
      <c r="A318" s="182" t="s">
        <v>767</v>
      </c>
      <c r="B318" s="79" t="s">
        <v>457</v>
      </c>
      <c r="C318" s="135" t="s">
        <v>766</v>
      </c>
      <c r="D318" s="141"/>
      <c r="E318" s="141"/>
      <c r="F318" s="132">
        <f t="shared" si="139"/>
        <v>1375</v>
      </c>
      <c r="G318" s="132">
        <f t="shared" ref="G318:H320" si="141">G319</f>
        <v>400</v>
      </c>
      <c r="H318" s="133">
        <f t="shared" si="141"/>
        <v>400</v>
      </c>
      <c r="I318" s="72"/>
    </row>
    <row r="319" spans="1:9" x14ac:dyDescent="0.2">
      <c r="A319" s="181" t="s">
        <v>797</v>
      </c>
      <c r="B319" s="79" t="s">
        <v>457</v>
      </c>
      <c r="C319" s="137" t="s">
        <v>796</v>
      </c>
      <c r="D319" s="141"/>
      <c r="E319" s="141"/>
      <c r="F319" s="138">
        <f t="shared" si="139"/>
        <v>1375</v>
      </c>
      <c r="G319" s="138">
        <f t="shared" si="141"/>
        <v>400</v>
      </c>
      <c r="H319" s="139">
        <f t="shared" si="141"/>
        <v>400</v>
      </c>
      <c r="I319" s="72"/>
    </row>
    <row r="320" spans="1:9" ht="25.5" x14ac:dyDescent="0.2">
      <c r="A320" s="140" t="s">
        <v>83</v>
      </c>
      <c r="B320" s="79" t="s">
        <v>457</v>
      </c>
      <c r="C320" s="137" t="s">
        <v>796</v>
      </c>
      <c r="D320" s="141">
        <v>600</v>
      </c>
      <c r="E320" s="141"/>
      <c r="F320" s="138">
        <f t="shared" si="139"/>
        <v>1375</v>
      </c>
      <c r="G320" s="138">
        <f t="shared" si="141"/>
        <v>400</v>
      </c>
      <c r="H320" s="139">
        <f t="shared" si="141"/>
        <v>400</v>
      </c>
      <c r="I320" s="72"/>
    </row>
    <row r="321" spans="1:9" x14ac:dyDescent="0.2">
      <c r="A321" s="140" t="s">
        <v>85</v>
      </c>
      <c r="B321" s="79" t="s">
        <v>457</v>
      </c>
      <c r="C321" s="137" t="s">
        <v>796</v>
      </c>
      <c r="D321" s="141">
        <v>610</v>
      </c>
      <c r="E321" s="141">
        <v>900100</v>
      </c>
      <c r="F321" s="138">
        <v>1375</v>
      </c>
      <c r="G321" s="138">
        <v>400</v>
      </c>
      <c r="H321" s="139">
        <v>400</v>
      </c>
      <c r="I321" s="72"/>
    </row>
    <row r="322" spans="1:9" x14ac:dyDescent="0.2">
      <c r="A322" s="80" t="s">
        <v>93</v>
      </c>
      <c r="B322" s="82" t="s">
        <v>205</v>
      </c>
      <c r="C322" s="137"/>
      <c r="D322" s="141"/>
      <c r="E322" s="141"/>
      <c r="F322" s="132">
        <f>F323</f>
        <v>948.90000000000009</v>
      </c>
      <c r="G322" s="132">
        <f t="shared" ref="G322:H322" si="142">G323</f>
        <v>997.3</v>
      </c>
      <c r="H322" s="133">
        <f t="shared" si="142"/>
        <v>1043.2</v>
      </c>
      <c r="I322" s="72"/>
    </row>
    <row r="323" spans="1:9" x14ac:dyDescent="0.2">
      <c r="A323" s="123" t="s">
        <v>433</v>
      </c>
      <c r="B323" s="82" t="s">
        <v>205</v>
      </c>
      <c r="C323" s="135" t="s">
        <v>162</v>
      </c>
      <c r="D323" s="89"/>
      <c r="E323" s="89"/>
      <c r="F323" s="132">
        <f>F324</f>
        <v>948.90000000000009</v>
      </c>
      <c r="G323" s="132">
        <f t="shared" ref="G323:H324" si="143">G324</f>
        <v>997.3</v>
      </c>
      <c r="H323" s="133">
        <f t="shared" si="143"/>
        <v>1043.2</v>
      </c>
      <c r="I323" s="72"/>
    </row>
    <row r="324" spans="1:9" x14ac:dyDescent="0.2">
      <c r="A324" s="146" t="s">
        <v>419</v>
      </c>
      <c r="B324" s="82" t="s">
        <v>205</v>
      </c>
      <c r="C324" s="135" t="s">
        <v>418</v>
      </c>
      <c r="D324" s="141"/>
      <c r="E324" s="141"/>
      <c r="F324" s="132">
        <f>F325</f>
        <v>948.90000000000009</v>
      </c>
      <c r="G324" s="132">
        <f t="shared" si="143"/>
        <v>997.3</v>
      </c>
      <c r="H324" s="133">
        <f t="shared" si="143"/>
        <v>1043.2</v>
      </c>
      <c r="I324" s="72"/>
    </row>
    <row r="325" spans="1:9" ht="25.5" x14ac:dyDescent="0.2">
      <c r="A325" s="124" t="s">
        <v>693</v>
      </c>
      <c r="B325" s="82" t="s">
        <v>205</v>
      </c>
      <c r="C325" s="135" t="s">
        <v>435</v>
      </c>
      <c r="D325" s="145"/>
      <c r="E325" s="145"/>
      <c r="F325" s="132">
        <f>F326</f>
        <v>948.90000000000009</v>
      </c>
      <c r="G325" s="132">
        <f t="shared" ref="F325:H326" si="144">G326</f>
        <v>997.3</v>
      </c>
      <c r="H325" s="133">
        <f t="shared" si="144"/>
        <v>1043.2</v>
      </c>
      <c r="I325" s="72"/>
    </row>
    <row r="326" spans="1:9" ht="38.25" x14ac:dyDescent="0.2">
      <c r="A326" s="152" t="s">
        <v>694</v>
      </c>
      <c r="B326" s="79" t="s">
        <v>205</v>
      </c>
      <c r="C326" s="137" t="s">
        <v>434</v>
      </c>
      <c r="D326" s="89"/>
      <c r="E326" s="89"/>
      <c r="F326" s="138">
        <f t="shared" si="144"/>
        <v>948.90000000000009</v>
      </c>
      <c r="G326" s="138">
        <f t="shared" si="144"/>
        <v>997.3</v>
      </c>
      <c r="H326" s="139">
        <f t="shared" si="144"/>
        <v>1043.2</v>
      </c>
      <c r="I326" s="72"/>
    </row>
    <row r="327" spans="1:9" ht="25.5" x14ac:dyDescent="0.2">
      <c r="A327" s="140" t="s">
        <v>67</v>
      </c>
      <c r="B327" s="79" t="s">
        <v>205</v>
      </c>
      <c r="C327" s="137" t="s">
        <v>434</v>
      </c>
      <c r="D327" s="141" t="s">
        <v>68</v>
      </c>
      <c r="E327" s="141"/>
      <c r="F327" s="138">
        <f>F328+F329</f>
        <v>948.90000000000009</v>
      </c>
      <c r="G327" s="138">
        <f t="shared" ref="G327:H327" si="145">G328+G329</f>
        <v>997.3</v>
      </c>
      <c r="H327" s="139">
        <f t="shared" si="145"/>
        <v>1043.2</v>
      </c>
      <c r="I327" s="72"/>
    </row>
    <row r="328" spans="1:9" ht="25.5" x14ac:dyDescent="0.2">
      <c r="A328" s="140" t="s">
        <v>69</v>
      </c>
      <c r="B328" s="79" t="s">
        <v>205</v>
      </c>
      <c r="C328" s="137" t="s">
        <v>434</v>
      </c>
      <c r="D328" s="141" t="s">
        <v>70</v>
      </c>
      <c r="E328" s="141">
        <v>900302</v>
      </c>
      <c r="F328" s="138">
        <v>749.6</v>
      </c>
      <c r="G328" s="138">
        <v>787.9</v>
      </c>
      <c r="H328" s="139">
        <v>824.1</v>
      </c>
      <c r="I328" s="72"/>
    </row>
    <row r="329" spans="1:9" ht="25.5" x14ac:dyDescent="0.2">
      <c r="A329" s="140" t="s">
        <v>69</v>
      </c>
      <c r="B329" s="79" t="s">
        <v>205</v>
      </c>
      <c r="C329" s="137" t="s">
        <v>434</v>
      </c>
      <c r="D329" s="141" t="s">
        <v>70</v>
      </c>
      <c r="E329" s="141">
        <v>900100</v>
      </c>
      <c r="F329" s="138">
        <v>199.3</v>
      </c>
      <c r="G329" s="138">
        <v>209.4</v>
      </c>
      <c r="H329" s="139">
        <v>219.1</v>
      </c>
      <c r="I329" s="72"/>
    </row>
    <row r="330" spans="1:9" x14ac:dyDescent="0.2">
      <c r="A330" s="80" t="s">
        <v>94</v>
      </c>
      <c r="B330" s="82" t="s">
        <v>206</v>
      </c>
      <c r="C330" s="137"/>
      <c r="D330" s="141"/>
      <c r="E330" s="141"/>
      <c r="F330" s="132">
        <f>F331+F360+F377</f>
        <v>295980.60000000003</v>
      </c>
      <c r="G330" s="132">
        <f t="shared" ref="G330:H330" si="146">G331+G360+G377</f>
        <v>188858</v>
      </c>
      <c r="H330" s="132">
        <f t="shared" si="146"/>
        <v>191112</v>
      </c>
      <c r="I330" s="72"/>
    </row>
    <row r="331" spans="1:9" ht="25.5" x14ac:dyDescent="0.2">
      <c r="A331" s="123" t="s">
        <v>280</v>
      </c>
      <c r="B331" s="82" t="s">
        <v>206</v>
      </c>
      <c r="C331" s="135" t="s">
        <v>171</v>
      </c>
      <c r="D331" s="92"/>
      <c r="E331" s="92"/>
      <c r="F331" s="132">
        <f>F332</f>
        <v>251126.6</v>
      </c>
      <c r="G331" s="132">
        <f t="shared" ref="G331:H332" si="147">G332</f>
        <v>184058</v>
      </c>
      <c r="H331" s="133">
        <f t="shared" si="147"/>
        <v>186312</v>
      </c>
      <c r="I331" s="72"/>
    </row>
    <row r="332" spans="1:9" x14ac:dyDescent="0.2">
      <c r="A332" s="123" t="s">
        <v>298</v>
      </c>
      <c r="B332" s="82" t="s">
        <v>206</v>
      </c>
      <c r="C332" s="135" t="s">
        <v>299</v>
      </c>
      <c r="D332" s="92"/>
      <c r="E332" s="92"/>
      <c r="F332" s="132">
        <f>F333</f>
        <v>251126.6</v>
      </c>
      <c r="G332" s="132">
        <f t="shared" si="147"/>
        <v>184058</v>
      </c>
      <c r="H332" s="133">
        <f t="shared" si="147"/>
        <v>186312</v>
      </c>
      <c r="I332" s="72"/>
    </row>
    <row r="333" spans="1:9" ht="25.5" x14ac:dyDescent="0.2">
      <c r="A333" s="124" t="s">
        <v>722</v>
      </c>
      <c r="B333" s="82" t="s">
        <v>206</v>
      </c>
      <c r="C333" s="135" t="s">
        <v>715</v>
      </c>
      <c r="D333" s="145"/>
      <c r="E333" s="145"/>
      <c r="F333" s="132">
        <f>F334+F341+F344+F347+F350+F356+F338+F353</f>
        <v>251126.6</v>
      </c>
      <c r="G333" s="132">
        <f t="shared" ref="G333:I333" si="148">G334+G341+G344+G347+G350+G356+G338+G353</f>
        <v>184058</v>
      </c>
      <c r="H333" s="132">
        <f t="shared" si="148"/>
        <v>186312</v>
      </c>
      <c r="I333" s="132">
        <f t="shared" si="148"/>
        <v>0</v>
      </c>
    </row>
    <row r="334" spans="1:9" ht="25.5" x14ac:dyDescent="0.2">
      <c r="A334" s="152" t="s">
        <v>300</v>
      </c>
      <c r="B334" s="79" t="s">
        <v>206</v>
      </c>
      <c r="C334" s="137" t="s">
        <v>716</v>
      </c>
      <c r="D334" s="141"/>
      <c r="E334" s="141"/>
      <c r="F334" s="138">
        <f>F335</f>
        <v>81989</v>
      </c>
      <c r="G334" s="138">
        <f>G335</f>
        <v>75838</v>
      </c>
      <c r="H334" s="139">
        <f t="shared" ref="H334" si="149">H335</f>
        <v>78092</v>
      </c>
      <c r="I334" s="72"/>
    </row>
    <row r="335" spans="1:9" ht="25.5" x14ac:dyDescent="0.2">
      <c r="A335" s="140" t="s">
        <v>67</v>
      </c>
      <c r="B335" s="79" t="s">
        <v>206</v>
      </c>
      <c r="C335" s="137" t="s">
        <v>716</v>
      </c>
      <c r="D335" s="141">
        <v>200</v>
      </c>
      <c r="E335" s="141"/>
      <c r="F335" s="138">
        <f>F336+F337</f>
        <v>81989</v>
      </c>
      <c r="G335" s="138">
        <f>G336+G337</f>
        <v>75838</v>
      </c>
      <c r="H335" s="139">
        <f t="shared" ref="H335" si="150">H336+H337</f>
        <v>78092</v>
      </c>
      <c r="I335" s="72"/>
    </row>
    <row r="336" spans="1:9" ht="25.5" x14ac:dyDescent="0.2">
      <c r="A336" s="140" t="s">
        <v>69</v>
      </c>
      <c r="B336" s="79" t="s">
        <v>206</v>
      </c>
      <c r="C336" s="137" t="s">
        <v>716</v>
      </c>
      <c r="D336" s="141">
        <v>240</v>
      </c>
      <c r="E336" s="141">
        <v>900830</v>
      </c>
      <c r="F336" s="138">
        <v>64771</v>
      </c>
      <c r="G336" s="138">
        <v>59912</v>
      </c>
      <c r="H336" s="139">
        <v>61692</v>
      </c>
      <c r="I336" s="72"/>
    </row>
    <row r="337" spans="1:9" ht="25.5" x14ac:dyDescent="0.2">
      <c r="A337" s="140" t="s">
        <v>69</v>
      </c>
      <c r="B337" s="79" t="s">
        <v>206</v>
      </c>
      <c r="C337" s="137" t="s">
        <v>716</v>
      </c>
      <c r="D337" s="141">
        <v>240</v>
      </c>
      <c r="E337" s="141">
        <v>900810</v>
      </c>
      <c r="F337" s="138">
        <v>17218</v>
      </c>
      <c r="G337" s="138">
        <v>15926</v>
      </c>
      <c r="H337" s="139">
        <v>16400</v>
      </c>
      <c r="I337" s="72"/>
    </row>
    <row r="338" spans="1:9" ht="38.25" x14ac:dyDescent="0.2">
      <c r="A338" s="140" t="s">
        <v>868</v>
      </c>
      <c r="B338" s="79" t="s">
        <v>206</v>
      </c>
      <c r="C338" s="137" t="s">
        <v>869</v>
      </c>
      <c r="D338" s="141"/>
      <c r="E338" s="141"/>
      <c r="F338" s="138">
        <f>F339</f>
        <v>439.8</v>
      </c>
      <c r="G338" s="138">
        <f t="shared" ref="G338:H339" si="151">G339</f>
        <v>0</v>
      </c>
      <c r="H338" s="138">
        <f t="shared" si="151"/>
        <v>0</v>
      </c>
      <c r="I338" s="72"/>
    </row>
    <row r="339" spans="1:9" ht="25.5" x14ac:dyDescent="0.2">
      <c r="A339" s="140" t="s">
        <v>67</v>
      </c>
      <c r="B339" s="79" t="s">
        <v>206</v>
      </c>
      <c r="C339" s="137" t="s">
        <v>869</v>
      </c>
      <c r="D339" s="141" t="s">
        <v>68</v>
      </c>
      <c r="E339" s="141"/>
      <c r="F339" s="138">
        <f>F340</f>
        <v>439.8</v>
      </c>
      <c r="G339" s="138">
        <f t="shared" si="151"/>
        <v>0</v>
      </c>
      <c r="H339" s="138">
        <f t="shared" si="151"/>
        <v>0</v>
      </c>
      <c r="I339" s="72"/>
    </row>
    <row r="340" spans="1:9" ht="25.5" x14ac:dyDescent="0.2">
      <c r="A340" s="140" t="s">
        <v>69</v>
      </c>
      <c r="B340" s="79" t="s">
        <v>206</v>
      </c>
      <c r="C340" s="137" t="s">
        <v>869</v>
      </c>
      <c r="D340" s="141" t="s">
        <v>70</v>
      </c>
      <c r="E340" s="141">
        <v>900810</v>
      </c>
      <c r="F340" s="138">
        <v>439.8</v>
      </c>
      <c r="G340" s="138">
        <v>0</v>
      </c>
      <c r="H340" s="139">
        <v>0</v>
      </c>
      <c r="I340" s="72"/>
    </row>
    <row r="341" spans="1:9" ht="25.5" x14ac:dyDescent="0.2">
      <c r="A341" s="152" t="s">
        <v>301</v>
      </c>
      <c r="B341" s="79" t="s">
        <v>206</v>
      </c>
      <c r="C341" s="137" t="s">
        <v>717</v>
      </c>
      <c r="D341" s="89"/>
      <c r="E341" s="89"/>
      <c r="F341" s="138">
        <f t="shared" ref="F341:H342" si="152">F342</f>
        <v>115288.7</v>
      </c>
      <c r="G341" s="138">
        <f t="shared" si="152"/>
        <v>94000</v>
      </c>
      <c r="H341" s="139">
        <f t="shared" si="152"/>
        <v>94000</v>
      </c>
      <c r="I341" s="72"/>
    </row>
    <row r="342" spans="1:9" ht="25.5" x14ac:dyDescent="0.2">
      <c r="A342" s="140" t="s">
        <v>67</v>
      </c>
      <c r="B342" s="79" t="s">
        <v>206</v>
      </c>
      <c r="C342" s="137" t="s">
        <v>717</v>
      </c>
      <c r="D342" s="141">
        <v>200</v>
      </c>
      <c r="E342" s="141"/>
      <c r="F342" s="138">
        <f t="shared" si="152"/>
        <v>115288.7</v>
      </c>
      <c r="G342" s="138">
        <f t="shared" si="152"/>
        <v>94000</v>
      </c>
      <c r="H342" s="139">
        <f t="shared" si="152"/>
        <v>94000</v>
      </c>
      <c r="I342" s="72"/>
    </row>
    <row r="343" spans="1:9" ht="25.5" x14ac:dyDescent="0.2">
      <c r="A343" s="140" t="s">
        <v>69</v>
      </c>
      <c r="B343" s="79" t="s">
        <v>206</v>
      </c>
      <c r="C343" s="137" t="s">
        <v>717</v>
      </c>
      <c r="D343" s="141">
        <v>240</v>
      </c>
      <c r="E343" s="141">
        <v>900810</v>
      </c>
      <c r="F343" s="138">
        <v>115288.7</v>
      </c>
      <c r="G343" s="138">
        <v>94000</v>
      </c>
      <c r="H343" s="139">
        <v>94000</v>
      </c>
      <c r="I343" s="72"/>
    </row>
    <row r="344" spans="1:9" ht="51" x14ac:dyDescent="0.2">
      <c r="A344" s="152" t="s">
        <v>302</v>
      </c>
      <c r="B344" s="79" t="s">
        <v>206</v>
      </c>
      <c r="C344" s="137" t="s">
        <v>718</v>
      </c>
      <c r="D344" s="89"/>
      <c r="E344" s="89"/>
      <c r="F344" s="138">
        <f t="shared" ref="F344:H345" si="153">F345</f>
        <v>1210.2</v>
      </c>
      <c r="G344" s="138">
        <f t="shared" si="153"/>
        <v>1100</v>
      </c>
      <c r="H344" s="139">
        <f t="shared" si="153"/>
        <v>1100</v>
      </c>
      <c r="I344" s="72"/>
    </row>
    <row r="345" spans="1:9" ht="25.5" x14ac:dyDescent="0.2">
      <c r="A345" s="140" t="s">
        <v>67</v>
      </c>
      <c r="B345" s="79" t="s">
        <v>206</v>
      </c>
      <c r="C345" s="137" t="s">
        <v>718</v>
      </c>
      <c r="D345" s="141">
        <v>200</v>
      </c>
      <c r="E345" s="141"/>
      <c r="F345" s="138">
        <f t="shared" si="153"/>
        <v>1210.2</v>
      </c>
      <c r="G345" s="138">
        <f t="shared" si="153"/>
        <v>1100</v>
      </c>
      <c r="H345" s="139">
        <f t="shared" si="153"/>
        <v>1100</v>
      </c>
      <c r="I345" s="72"/>
    </row>
    <row r="346" spans="1:9" ht="25.5" x14ac:dyDescent="0.2">
      <c r="A346" s="140" t="s">
        <v>69</v>
      </c>
      <c r="B346" s="79" t="s">
        <v>206</v>
      </c>
      <c r="C346" s="137" t="s">
        <v>718</v>
      </c>
      <c r="D346" s="141">
        <v>240</v>
      </c>
      <c r="E346" s="141">
        <v>900810</v>
      </c>
      <c r="F346" s="138">
        <v>1210.2</v>
      </c>
      <c r="G346" s="138">
        <v>1100</v>
      </c>
      <c r="H346" s="139">
        <v>1100</v>
      </c>
      <c r="I346" s="72"/>
    </row>
    <row r="347" spans="1:9" ht="30" customHeight="1" x14ac:dyDescent="0.2">
      <c r="A347" s="152" t="s">
        <v>303</v>
      </c>
      <c r="B347" s="79" t="s">
        <v>206</v>
      </c>
      <c r="C347" s="137" t="s">
        <v>719</v>
      </c>
      <c r="D347" s="89"/>
      <c r="E347" s="89"/>
      <c r="F347" s="138">
        <f t="shared" ref="F347:H348" si="154">F348</f>
        <v>26060.2</v>
      </c>
      <c r="G347" s="138">
        <f t="shared" si="154"/>
        <v>5000</v>
      </c>
      <c r="H347" s="139">
        <f t="shared" si="154"/>
        <v>5000</v>
      </c>
      <c r="I347" s="72"/>
    </row>
    <row r="348" spans="1:9" ht="25.5" x14ac:dyDescent="0.2">
      <c r="A348" s="140" t="s">
        <v>67</v>
      </c>
      <c r="B348" s="79" t="s">
        <v>206</v>
      </c>
      <c r="C348" s="137" t="s">
        <v>719</v>
      </c>
      <c r="D348" s="141">
        <v>200</v>
      </c>
      <c r="E348" s="141"/>
      <c r="F348" s="138">
        <f t="shared" si="154"/>
        <v>26060.2</v>
      </c>
      <c r="G348" s="138">
        <f t="shared" si="154"/>
        <v>5000</v>
      </c>
      <c r="H348" s="139">
        <f t="shared" si="154"/>
        <v>5000</v>
      </c>
      <c r="I348" s="72"/>
    </row>
    <row r="349" spans="1:9" ht="25.5" x14ac:dyDescent="0.2">
      <c r="A349" s="140" t="s">
        <v>69</v>
      </c>
      <c r="B349" s="79" t="s">
        <v>206</v>
      </c>
      <c r="C349" s="137" t="s">
        <v>719</v>
      </c>
      <c r="D349" s="141">
        <v>240</v>
      </c>
      <c r="E349" s="141">
        <v>900810</v>
      </c>
      <c r="F349" s="138">
        <v>26060.2</v>
      </c>
      <c r="G349" s="138">
        <v>5000</v>
      </c>
      <c r="H349" s="139">
        <v>5000</v>
      </c>
      <c r="I349" s="72"/>
    </row>
    <row r="350" spans="1:9" ht="25.5" x14ac:dyDescent="0.2">
      <c r="A350" s="152" t="s">
        <v>304</v>
      </c>
      <c r="B350" s="79" t="s">
        <v>206</v>
      </c>
      <c r="C350" s="137" t="s">
        <v>720</v>
      </c>
      <c r="D350" s="141"/>
      <c r="E350" s="141"/>
      <c r="F350" s="138">
        <f t="shared" ref="F350:H351" si="155">F351</f>
        <v>2620</v>
      </c>
      <c r="G350" s="138">
        <f t="shared" si="155"/>
        <v>3120</v>
      </c>
      <c r="H350" s="139">
        <f t="shared" si="155"/>
        <v>3120</v>
      </c>
      <c r="I350" s="72"/>
    </row>
    <row r="351" spans="1:9" ht="25.5" x14ac:dyDescent="0.2">
      <c r="A351" s="140" t="s">
        <v>67</v>
      </c>
      <c r="B351" s="79" t="s">
        <v>206</v>
      </c>
      <c r="C351" s="137" t="s">
        <v>720</v>
      </c>
      <c r="D351" s="141">
        <v>200</v>
      </c>
      <c r="E351" s="141"/>
      <c r="F351" s="138">
        <f>F352</f>
        <v>2620</v>
      </c>
      <c r="G351" s="138">
        <f t="shared" si="155"/>
        <v>3120</v>
      </c>
      <c r="H351" s="139">
        <f t="shared" si="155"/>
        <v>3120</v>
      </c>
      <c r="I351" s="72"/>
    </row>
    <row r="352" spans="1:9" ht="25.5" x14ac:dyDescent="0.2">
      <c r="A352" s="140" t="s">
        <v>69</v>
      </c>
      <c r="B352" s="79" t="s">
        <v>206</v>
      </c>
      <c r="C352" s="137" t="s">
        <v>720</v>
      </c>
      <c r="D352" s="141">
        <v>240</v>
      </c>
      <c r="E352" s="141">
        <v>900810</v>
      </c>
      <c r="F352" s="138">
        <v>2620</v>
      </c>
      <c r="G352" s="138">
        <v>3120</v>
      </c>
      <c r="H352" s="139">
        <v>3120</v>
      </c>
      <c r="I352" s="72"/>
    </row>
    <row r="353" spans="1:9" ht="26.25" customHeight="1" x14ac:dyDescent="0.2">
      <c r="A353" s="216" t="s">
        <v>872</v>
      </c>
      <c r="B353" s="79" t="s">
        <v>206</v>
      </c>
      <c r="C353" s="137" t="s">
        <v>871</v>
      </c>
      <c r="D353" s="141"/>
      <c r="E353" s="141"/>
      <c r="F353" s="138">
        <f>F354</f>
        <v>1199.9000000000001</v>
      </c>
      <c r="G353" s="138">
        <f t="shared" ref="F353:H354" si="156">G354</f>
        <v>0</v>
      </c>
      <c r="H353" s="139">
        <f t="shared" si="156"/>
        <v>0</v>
      </c>
      <c r="I353" s="72"/>
    </row>
    <row r="354" spans="1:9" ht="25.5" x14ac:dyDescent="0.2">
      <c r="A354" s="140" t="s">
        <v>67</v>
      </c>
      <c r="B354" s="79" t="s">
        <v>206</v>
      </c>
      <c r="C354" s="137" t="s">
        <v>871</v>
      </c>
      <c r="D354" s="141" t="s">
        <v>68</v>
      </c>
      <c r="E354" s="141"/>
      <c r="F354" s="138">
        <f t="shared" si="156"/>
        <v>1199.9000000000001</v>
      </c>
      <c r="G354" s="138">
        <f t="shared" si="156"/>
        <v>0</v>
      </c>
      <c r="H354" s="139">
        <f t="shared" si="156"/>
        <v>0</v>
      </c>
      <c r="I354" s="72"/>
    </row>
    <row r="355" spans="1:9" ht="25.5" x14ac:dyDescent="0.2">
      <c r="A355" s="140" t="s">
        <v>69</v>
      </c>
      <c r="B355" s="79" t="s">
        <v>206</v>
      </c>
      <c r="C355" s="137" t="s">
        <v>871</v>
      </c>
      <c r="D355" s="141" t="s">
        <v>70</v>
      </c>
      <c r="E355" s="141">
        <v>900810</v>
      </c>
      <c r="F355" s="138">
        <v>1199.9000000000001</v>
      </c>
      <c r="G355" s="138">
        <v>0</v>
      </c>
      <c r="H355" s="138">
        <v>0</v>
      </c>
      <c r="I355" s="72"/>
    </row>
    <row r="356" spans="1:9" x14ac:dyDescent="0.2">
      <c r="A356" s="152" t="s">
        <v>305</v>
      </c>
      <c r="B356" s="79" t="s">
        <v>206</v>
      </c>
      <c r="C356" s="137" t="s">
        <v>721</v>
      </c>
      <c r="D356" s="141"/>
      <c r="E356" s="141"/>
      <c r="F356" s="138">
        <f t="shared" ref="F356:H356" si="157">F357</f>
        <v>22318.799999999999</v>
      </c>
      <c r="G356" s="138">
        <f t="shared" si="157"/>
        <v>5000</v>
      </c>
      <c r="H356" s="139">
        <f t="shared" si="157"/>
        <v>5000</v>
      </c>
      <c r="I356" s="72"/>
    </row>
    <row r="357" spans="1:9" ht="25.5" x14ac:dyDescent="0.2">
      <c r="A357" s="140" t="s">
        <v>67</v>
      </c>
      <c r="B357" s="79" t="s">
        <v>206</v>
      </c>
      <c r="C357" s="137" t="s">
        <v>721</v>
      </c>
      <c r="D357" s="141">
        <v>200</v>
      </c>
      <c r="E357" s="141"/>
      <c r="F357" s="138">
        <f>F358+F359</f>
        <v>22318.799999999999</v>
      </c>
      <c r="G357" s="138">
        <f t="shared" ref="G357:I357" si="158">G358+G359</f>
        <v>5000</v>
      </c>
      <c r="H357" s="138">
        <f t="shared" si="158"/>
        <v>5000</v>
      </c>
      <c r="I357" s="138">
        <f t="shared" si="158"/>
        <v>0</v>
      </c>
    </row>
    <row r="358" spans="1:9" ht="25.5" x14ac:dyDescent="0.2">
      <c r="A358" s="140" t="s">
        <v>69</v>
      </c>
      <c r="B358" s="79" t="s">
        <v>206</v>
      </c>
      <c r="C358" s="137" t="s">
        <v>721</v>
      </c>
      <c r="D358" s="141">
        <v>240</v>
      </c>
      <c r="E358" s="141">
        <v>900810</v>
      </c>
      <c r="F358" s="138">
        <v>11986.9</v>
      </c>
      <c r="G358" s="138">
        <v>5000</v>
      </c>
      <c r="H358" s="139">
        <v>5000</v>
      </c>
      <c r="I358" s="72"/>
    </row>
    <row r="359" spans="1:9" ht="25.5" x14ac:dyDescent="0.2">
      <c r="A359" s="140" t="s">
        <v>69</v>
      </c>
      <c r="B359" s="79" t="s">
        <v>206</v>
      </c>
      <c r="C359" s="137" t="s">
        <v>721</v>
      </c>
      <c r="D359" s="141" t="s">
        <v>70</v>
      </c>
      <c r="E359" s="141">
        <v>900306</v>
      </c>
      <c r="F359" s="138">
        <v>10331.9</v>
      </c>
      <c r="G359" s="138">
        <v>0</v>
      </c>
      <c r="H359" s="138">
        <v>0</v>
      </c>
      <c r="I359" s="72"/>
    </row>
    <row r="360" spans="1:9" ht="25.5" x14ac:dyDescent="0.2">
      <c r="A360" s="146" t="s">
        <v>309</v>
      </c>
      <c r="B360" s="82" t="s">
        <v>206</v>
      </c>
      <c r="C360" s="135" t="s">
        <v>310</v>
      </c>
      <c r="D360" s="145"/>
      <c r="E360" s="145"/>
      <c r="F360" s="132">
        <f>F361</f>
        <v>44572.600000000006</v>
      </c>
      <c r="G360" s="132">
        <f t="shared" ref="G360:H360" si="159">G361</f>
        <v>4800</v>
      </c>
      <c r="H360" s="133">
        <f t="shared" si="159"/>
        <v>4800</v>
      </c>
      <c r="I360" s="72"/>
    </row>
    <row r="361" spans="1:9" ht="37.5" customHeight="1" x14ac:dyDescent="0.2">
      <c r="A361" s="134" t="s">
        <v>724</v>
      </c>
      <c r="B361" s="82" t="s">
        <v>206</v>
      </c>
      <c r="C361" s="135" t="s">
        <v>314</v>
      </c>
      <c r="D361" s="145"/>
      <c r="E361" s="145"/>
      <c r="F361" s="132">
        <f>F362+F367</f>
        <v>44572.600000000006</v>
      </c>
      <c r="G361" s="132">
        <f t="shared" ref="G361:H361" si="160">G362+G367</f>
        <v>4800</v>
      </c>
      <c r="H361" s="133">
        <f t="shared" si="160"/>
        <v>4800</v>
      </c>
      <c r="I361" s="72"/>
    </row>
    <row r="362" spans="1:9" x14ac:dyDescent="0.2">
      <c r="A362" s="146" t="s">
        <v>191</v>
      </c>
      <c r="B362" s="82" t="s">
        <v>206</v>
      </c>
      <c r="C362" s="135" t="s">
        <v>725</v>
      </c>
      <c r="D362" s="145"/>
      <c r="E362" s="145"/>
      <c r="F362" s="132">
        <f>+F363</f>
        <v>34073.4</v>
      </c>
      <c r="G362" s="132">
        <f t="shared" ref="G362:H362" si="161">+G363</f>
        <v>0</v>
      </c>
      <c r="H362" s="133">
        <f t="shared" si="161"/>
        <v>0</v>
      </c>
      <c r="I362" s="72"/>
    </row>
    <row r="363" spans="1:9" x14ac:dyDescent="0.2">
      <c r="A363" s="140" t="s">
        <v>432</v>
      </c>
      <c r="B363" s="79" t="s">
        <v>206</v>
      </c>
      <c r="C363" s="137" t="s">
        <v>723</v>
      </c>
      <c r="D363" s="141"/>
      <c r="E363" s="141"/>
      <c r="F363" s="138">
        <f>F364</f>
        <v>34073.4</v>
      </c>
      <c r="G363" s="138">
        <f t="shared" ref="G363:H363" si="162">G364</f>
        <v>0</v>
      </c>
      <c r="H363" s="139">
        <f t="shared" si="162"/>
        <v>0</v>
      </c>
      <c r="I363" s="72"/>
    </row>
    <row r="364" spans="1:9" ht="25.5" x14ac:dyDescent="0.2">
      <c r="A364" s="140" t="s">
        <v>67</v>
      </c>
      <c r="B364" s="79" t="s">
        <v>206</v>
      </c>
      <c r="C364" s="137" t="s">
        <v>723</v>
      </c>
      <c r="D364" s="141">
        <v>200</v>
      </c>
      <c r="E364" s="141"/>
      <c r="F364" s="138">
        <f>F365+F366</f>
        <v>34073.4</v>
      </c>
      <c r="G364" s="138">
        <f t="shared" ref="G364:H364" si="163">G365+G366</f>
        <v>0</v>
      </c>
      <c r="H364" s="139">
        <f t="shared" si="163"/>
        <v>0</v>
      </c>
      <c r="I364" s="72"/>
    </row>
    <row r="365" spans="1:9" ht="25.5" x14ac:dyDescent="0.2">
      <c r="A365" s="140" t="s">
        <v>69</v>
      </c>
      <c r="B365" s="79" t="s">
        <v>206</v>
      </c>
      <c r="C365" s="137" t="s">
        <v>723</v>
      </c>
      <c r="D365" s="141">
        <v>240</v>
      </c>
      <c r="E365" s="141">
        <v>900830</v>
      </c>
      <c r="F365" s="138">
        <v>26917.9</v>
      </c>
      <c r="G365" s="138">
        <v>0</v>
      </c>
      <c r="H365" s="139">
        <v>0</v>
      </c>
      <c r="I365" s="72"/>
    </row>
    <row r="366" spans="1:9" ht="25.5" x14ac:dyDescent="0.2">
      <c r="A366" s="140" t="s">
        <v>69</v>
      </c>
      <c r="B366" s="79" t="s">
        <v>206</v>
      </c>
      <c r="C366" s="137" t="s">
        <v>723</v>
      </c>
      <c r="D366" s="141">
        <v>240</v>
      </c>
      <c r="E366" s="141">
        <v>900810</v>
      </c>
      <c r="F366" s="138">
        <v>7155.5</v>
      </c>
      <c r="G366" s="138">
        <v>0</v>
      </c>
      <c r="H366" s="139">
        <v>0</v>
      </c>
      <c r="I366" s="72"/>
    </row>
    <row r="367" spans="1:9" ht="25.5" x14ac:dyDescent="0.2">
      <c r="A367" s="142" t="s">
        <v>726</v>
      </c>
      <c r="B367" s="82" t="s">
        <v>206</v>
      </c>
      <c r="C367" s="135" t="s">
        <v>315</v>
      </c>
      <c r="D367" s="145"/>
      <c r="E367" s="145"/>
      <c r="F367" s="132">
        <f>F368+F373</f>
        <v>10499.2</v>
      </c>
      <c r="G367" s="132">
        <f t="shared" ref="G367:H367" si="164">G368+G373</f>
        <v>4800</v>
      </c>
      <c r="H367" s="132">
        <f t="shared" si="164"/>
        <v>4800</v>
      </c>
      <c r="I367" s="72"/>
    </row>
    <row r="368" spans="1:9" x14ac:dyDescent="0.2">
      <c r="A368" s="171" t="s">
        <v>770</v>
      </c>
      <c r="B368" s="79" t="s">
        <v>206</v>
      </c>
      <c r="C368" s="137" t="s">
        <v>727</v>
      </c>
      <c r="D368" s="141"/>
      <c r="E368" s="141"/>
      <c r="F368" s="138">
        <f>F369+F371</f>
        <v>6378.8</v>
      </c>
      <c r="G368" s="138">
        <f t="shared" ref="G368:H368" si="165">G369+G371</f>
        <v>4800</v>
      </c>
      <c r="H368" s="139">
        <f t="shared" si="165"/>
        <v>4800</v>
      </c>
      <c r="I368" s="72"/>
    </row>
    <row r="369" spans="1:9" ht="25.5" x14ac:dyDescent="0.2">
      <c r="A369" s="140" t="s">
        <v>67</v>
      </c>
      <c r="B369" s="79" t="s">
        <v>206</v>
      </c>
      <c r="C369" s="137" t="s">
        <v>727</v>
      </c>
      <c r="D369" s="141">
        <v>200</v>
      </c>
      <c r="E369" s="141"/>
      <c r="F369" s="138">
        <f>F370</f>
        <v>5378.8</v>
      </c>
      <c r="G369" s="138">
        <f t="shared" ref="G369:H369" si="166">G370</f>
        <v>3800</v>
      </c>
      <c r="H369" s="139">
        <f t="shared" si="166"/>
        <v>3800</v>
      </c>
      <c r="I369" s="72"/>
    </row>
    <row r="370" spans="1:9" ht="25.5" x14ac:dyDescent="0.2">
      <c r="A370" s="140" t="s">
        <v>69</v>
      </c>
      <c r="B370" s="79" t="s">
        <v>206</v>
      </c>
      <c r="C370" s="137" t="s">
        <v>727</v>
      </c>
      <c r="D370" s="141">
        <v>240</v>
      </c>
      <c r="E370" s="141">
        <v>900810</v>
      </c>
      <c r="F370" s="138">
        <v>5378.8</v>
      </c>
      <c r="G370" s="138">
        <v>3800</v>
      </c>
      <c r="H370" s="139">
        <v>3800</v>
      </c>
      <c r="I370" s="72"/>
    </row>
    <row r="371" spans="1:9" ht="25.5" x14ac:dyDescent="0.2">
      <c r="A371" s="140" t="s">
        <v>83</v>
      </c>
      <c r="B371" s="79" t="s">
        <v>206</v>
      </c>
      <c r="C371" s="137" t="s">
        <v>727</v>
      </c>
      <c r="D371" s="141">
        <v>600</v>
      </c>
      <c r="E371" s="141"/>
      <c r="F371" s="138">
        <f>F372</f>
        <v>1000</v>
      </c>
      <c r="G371" s="138">
        <f t="shared" ref="G371:H371" si="167">G372</f>
        <v>1000</v>
      </c>
      <c r="H371" s="139">
        <f t="shared" si="167"/>
        <v>1000</v>
      </c>
      <c r="I371" s="72"/>
    </row>
    <row r="372" spans="1:9" x14ac:dyDescent="0.2">
      <c r="A372" s="140" t="s">
        <v>85</v>
      </c>
      <c r="B372" s="79" t="s">
        <v>206</v>
      </c>
      <c r="C372" s="137" t="s">
        <v>727</v>
      </c>
      <c r="D372" s="141">
        <v>610</v>
      </c>
      <c r="E372" s="141">
        <v>900810</v>
      </c>
      <c r="F372" s="138">
        <v>1000</v>
      </c>
      <c r="G372" s="138">
        <v>1000</v>
      </c>
      <c r="H372" s="139">
        <v>1000</v>
      </c>
      <c r="I372" s="72"/>
    </row>
    <row r="373" spans="1:9" x14ac:dyDescent="0.2">
      <c r="A373" s="140" t="s">
        <v>734</v>
      </c>
      <c r="B373" s="79" t="s">
        <v>206</v>
      </c>
      <c r="C373" s="137" t="s">
        <v>732</v>
      </c>
      <c r="D373" s="141"/>
      <c r="E373" s="141"/>
      <c r="F373" s="138">
        <f>F374</f>
        <v>4120.3999999999996</v>
      </c>
      <c r="G373" s="138">
        <v>0</v>
      </c>
      <c r="H373" s="139">
        <v>0</v>
      </c>
      <c r="I373" s="72"/>
    </row>
    <row r="374" spans="1:9" ht="25.5" x14ac:dyDescent="0.2">
      <c r="A374" s="140" t="s">
        <v>67</v>
      </c>
      <c r="B374" s="79" t="s">
        <v>206</v>
      </c>
      <c r="C374" s="137" t="s">
        <v>732</v>
      </c>
      <c r="D374" s="141" t="s">
        <v>68</v>
      </c>
      <c r="E374" s="141"/>
      <c r="F374" s="138">
        <f>F375+F376</f>
        <v>4120.3999999999996</v>
      </c>
      <c r="G374" s="138">
        <v>0</v>
      </c>
      <c r="H374" s="139">
        <v>0</v>
      </c>
      <c r="I374" s="72"/>
    </row>
    <row r="375" spans="1:9" ht="25.5" x14ac:dyDescent="0.2">
      <c r="A375" s="140" t="s">
        <v>69</v>
      </c>
      <c r="B375" s="79" t="s">
        <v>206</v>
      </c>
      <c r="C375" s="137" t="s">
        <v>732</v>
      </c>
      <c r="D375" s="141" t="s">
        <v>70</v>
      </c>
      <c r="E375" s="141">
        <v>900830</v>
      </c>
      <c r="F375" s="138">
        <v>3255.1</v>
      </c>
      <c r="G375" s="138">
        <v>0</v>
      </c>
      <c r="H375" s="139">
        <v>0</v>
      </c>
      <c r="I375" s="72"/>
    </row>
    <row r="376" spans="1:9" ht="25.5" x14ac:dyDescent="0.2">
      <c r="A376" s="140" t="s">
        <v>69</v>
      </c>
      <c r="B376" s="79" t="s">
        <v>206</v>
      </c>
      <c r="C376" s="137" t="s">
        <v>732</v>
      </c>
      <c r="D376" s="141" t="s">
        <v>70</v>
      </c>
      <c r="E376" s="141">
        <v>900810</v>
      </c>
      <c r="F376" s="138">
        <v>865.3</v>
      </c>
      <c r="G376" s="138">
        <v>0</v>
      </c>
      <c r="H376" s="139">
        <v>0</v>
      </c>
      <c r="I376" s="72"/>
    </row>
    <row r="377" spans="1:9" x14ac:dyDescent="0.2">
      <c r="A377" s="146" t="s">
        <v>821</v>
      </c>
      <c r="B377" s="82" t="s">
        <v>206</v>
      </c>
      <c r="C377" s="135" t="s">
        <v>820</v>
      </c>
      <c r="D377" s="141"/>
      <c r="E377" s="141"/>
      <c r="F377" s="132">
        <f>F378</f>
        <v>281.39999999999998</v>
      </c>
      <c r="G377" s="132">
        <f>G378</f>
        <v>0</v>
      </c>
      <c r="H377" s="133">
        <f>H378</f>
        <v>0</v>
      </c>
      <c r="I377" s="72"/>
    </row>
    <row r="378" spans="1:9" x14ac:dyDescent="0.2">
      <c r="A378" s="140" t="s">
        <v>72</v>
      </c>
      <c r="B378" s="79" t="s">
        <v>206</v>
      </c>
      <c r="C378" s="137" t="s">
        <v>820</v>
      </c>
      <c r="D378" s="141" t="s">
        <v>73</v>
      </c>
      <c r="E378" s="141"/>
      <c r="F378" s="138">
        <f>F379</f>
        <v>281.39999999999998</v>
      </c>
      <c r="G378" s="138">
        <f t="shared" ref="G378:H378" si="168">G379</f>
        <v>0</v>
      </c>
      <c r="H378" s="139">
        <f t="shared" si="168"/>
        <v>0</v>
      </c>
      <c r="I378" s="72"/>
    </row>
    <row r="379" spans="1:9" x14ac:dyDescent="0.2">
      <c r="A379" s="140" t="s">
        <v>822</v>
      </c>
      <c r="B379" s="79" t="s">
        <v>206</v>
      </c>
      <c r="C379" s="137" t="s">
        <v>820</v>
      </c>
      <c r="D379" s="141">
        <v>830</v>
      </c>
      <c r="E379" s="141">
        <v>900100</v>
      </c>
      <c r="F379" s="138">
        <v>281.39999999999998</v>
      </c>
      <c r="G379" s="138">
        <v>0</v>
      </c>
      <c r="H379" s="139">
        <v>0</v>
      </c>
      <c r="I379" s="72"/>
    </row>
    <row r="380" spans="1:9" x14ac:dyDescent="0.2">
      <c r="A380" s="80" t="s">
        <v>95</v>
      </c>
      <c r="B380" s="82" t="s">
        <v>207</v>
      </c>
      <c r="C380" s="137"/>
      <c r="D380" s="141"/>
      <c r="E380" s="141"/>
      <c r="F380" s="132">
        <f>F381</f>
        <v>8596</v>
      </c>
      <c r="G380" s="132">
        <f t="shared" ref="G380:H380" si="169">G381</f>
        <v>7287.4</v>
      </c>
      <c r="H380" s="133">
        <f t="shared" si="169"/>
        <v>8821.4</v>
      </c>
      <c r="I380" s="72"/>
    </row>
    <row r="381" spans="1:9" x14ac:dyDescent="0.2">
      <c r="A381" s="146" t="s">
        <v>613</v>
      </c>
      <c r="B381" s="82" t="s">
        <v>207</v>
      </c>
      <c r="C381" s="135" t="s">
        <v>159</v>
      </c>
      <c r="D381" s="141"/>
      <c r="E381" s="141"/>
      <c r="F381" s="132">
        <f>F388+F382</f>
        <v>8596</v>
      </c>
      <c r="G381" s="132">
        <f t="shared" ref="G381:H381" si="170">G388+G382</f>
        <v>7287.4</v>
      </c>
      <c r="H381" s="133">
        <f t="shared" si="170"/>
        <v>8821.4</v>
      </c>
      <c r="I381" s="72"/>
    </row>
    <row r="382" spans="1:9" ht="38.25" x14ac:dyDescent="0.2">
      <c r="A382" s="142" t="s">
        <v>501</v>
      </c>
      <c r="B382" s="82" t="s">
        <v>207</v>
      </c>
      <c r="C382" s="135" t="s">
        <v>160</v>
      </c>
      <c r="D382" s="141"/>
      <c r="E382" s="141"/>
      <c r="F382" s="132">
        <f>F383</f>
        <v>799</v>
      </c>
      <c r="G382" s="132">
        <f t="shared" ref="G382:H384" si="171">G383</f>
        <v>799</v>
      </c>
      <c r="H382" s="133">
        <f t="shared" si="171"/>
        <v>799</v>
      </c>
      <c r="I382" s="72"/>
    </row>
    <row r="383" spans="1:9" ht="51" x14ac:dyDescent="0.2">
      <c r="A383" s="146" t="s">
        <v>503</v>
      </c>
      <c r="B383" s="82" t="s">
        <v>207</v>
      </c>
      <c r="C383" s="135" t="s">
        <v>193</v>
      </c>
      <c r="D383" s="145"/>
      <c r="E383" s="145"/>
      <c r="F383" s="132">
        <f>F384</f>
        <v>799</v>
      </c>
      <c r="G383" s="132">
        <f t="shared" si="171"/>
        <v>799</v>
      </c>
      <c r="H383" s="133">
        <f t="shared" si="171"/>
        <v>799</v>
      </c>
      <c r="I383" s="72"/>
    </row>
    <row r="384" spans="1:9" ht="63.75" x14ac:dyDescent="0.2">
      <c r="A384" s="140" t="s">
        <v>612</v>
      </c>
      <c r="B384" s="79" t="s">
        <v>207</v>
      </c>
      <c r="C384" s="137" t="s">
        <v>502</v>
      </c>
      <c r="D384" s="141"/>
      <c r="E384" s="141"/>
      <c r="F384" s="138">
        <f>F385</f>
        <v>799</v>
      </c>
      <c r="G384" s="138">
        <f t="shared" si="171"/>
        <v>799</v>
      </c>
      <c r="H384" s="139">
        <f t="shared" si="171"/>
        <v>799</v>
      </c>
      <c r="I384" s="72"/>
    </row>
    <row r="385" spans="1:9" ht="25.5" x14ac:dyDescent="0.2">
      <c r="A385" s="140" t="s">
        <v>83</v>
      </c>
      <c r="B385" s="79" t="s">
        <v>207</v>
      </c>
      <c r="C385" s="137" t="s">
        <v>502</v>
      </c>
      <c r="D385" s="141" t="s">
        <v>84</v>
      </c>
      <c r="E385" s="141"/>
      <c r="F385" s="138">
        <f>F386+F387</f>
        <v>799</v>
      </c>
      <c r="G385" s="138">
        <f t="shared" ref="G385:H385" si="172">G386+G387</f>
        <v>799</v>
      </c>
      <c r="H385" s="139">
        <f t="shared" si="172"/>
        <v>799</v>
      </c>
      <c r="I385" s="72"/>
    </row>
    <row r="386" spans="1:9" x14ac:dyDescent="0.2">
      <c r="A386" s="140" t="s">
        <v>85</v>
      </c>
      <c r="B386" s="79" t="s">
        <v>207</v>
      </c>
      <c r="C386" s="137" t="s">
        <v>502</v>
      </c>
      <c r="D386" s="141" t="s">
        <v>86</v>
      </c>
      <c r="E386" s="141">
        <v>900302</v>
      </c>
      <c r="F386" s="138">
        <v>631</v>
      </c>
      <c r="G386" s="138">
        <v>631</v>
      </c>
      <c r="H386" s="139">
        <v>631</v>
      </c>
      <c r="I386" s="72"/>
    </row>
    <row r="387" spans="1:9" x14ac:dyDescent="0.2">
      <c r="A387" s="140" t="s">
        <v>85</v>
      </c>
      <c r="B387" s="79" t="s">
        <v>207</v>
      </c>
      <c r="C387" s="137" t="s">
        <v>502</v>
      </c>
      <c r="D387" s="141" t="s">
        <v>86</v>
      </c>
      <c r="E387" s="141">
        <v>900100</v>
      </c>
      <c r="F387" s="138">
        <v>168</v>
      </c>
      <c r="G387" s="138">
        <v>168</v>
      </c>
      <c r="H387" s="139">
        <v>168</v>
      </c>
      <c r="I387" s="72"/>
    </row>
    <row r="388" spans="1:9" ht="38.25" x14ac:dyDescent="0.2">
      <c r="A388" s="134" t="s">
        <v>610</v>
      </c>
      <c r="B388" s="82" t="s">
        <v>207</v>
      </c>
      <c r="C388" s="135" t="s">
        <v>169</v>
      </c>
      <c r="D388" s="145"/>
      <c r="E388" s="145"/>
      <c r="F388" s="132">
        <f>F389+F396+F400+F410</f>
        <v>7797</v>
      </c>
      <c r="G388" s="132">
        <f t="shared" ref="G388:H388" si="173">G389+G396+G400+G410</f>
        <v>6488.4</v>
      </c>
      <c r="H388" s="133">
        <f t="shared" si="173"/>
        <v>8022.4</v>
      </c>
      <c r="I388" s="72"/>
    </row>
    <row r="389" spans="1:9" x14ac:dyDescent="0.2">
      <c r="A389" s="134" t="s">
        <v>611</v>
      </c>
      <c r="B389" s="82" t="s">
        <v>207</v>
      </c>
      <c r="C389" s="135" t="s">
        <v>283</v>
      </c>
      <c r="D389" s="145"/>
      <c r="E389" s="145"/>
      <c r="F389" s="132">
        <f>F390+F393</f>
        <v>4837.3</v>
      </c>
      <c r="G389" s="132">
        <f t="shared" ref="G389:H389" si="174">G390+G393</f>
        <v>3437.6</v>
      </c>
      <c r="H389" s="133">
        <f t="shared" si="174"/>
        <v>3437.6</v>
      </c>
      <c r="I389" s="72"/>
    </row>
    <row r="390" spans="1:9" ht="38.25" x14ac:dyDescent="0.2">
      <c r="A390" s="140" t="s">
        <v>500</v>
      </c>
      <c r="B390" s="79" t="s">
        <v>207</v>
      </c>
      <c r="C390" s="137" t="s">
        <v>284</v>
      </c>
      <c r="D390" s="141"/>
      <c r="E390" s="141"/>
      <c r="F390" s="138">
        <f t="shared" ref="F390:H391" si="175">F391</f>
        <v>2488.3000000000002</v>
      </c>
      <c r="G390" s="138">
        <f t="shared" si="175"/>
        <v>1947.6</v>
      </c>
      <c r="H390" s="139">
        <f t="shared" si="175"/>
        <v>1947.6</v>
      </c>
      <c r="I390" s="72"/>
    </row>
    <row r="391" spans="1:9" ht="25.5" x14ac:dyDescent="0.2">
      <c r="A391" s="140" t="s">
        <v>67</v>
      </c>
      <c r="B391" s="79" t="s">
        <v>207</v>
      </c>
      <c r="C391" s="137" t="s">
        <v>284</v>
      </c>
      <c r="D391" s="141" t="s">
        <v>68</v>
      </c>
      <c r="E391" s="141"/>
      <c r="F391" s="138">
        <f t="shared" si="175"/>
        <v>2488.3000000000002</v>
      </c>
      <c r="G391" s="138">
        <f t="shared" si="175"/>
        <v>1947.6</v>
      </c>
      <c r="H391" s="139">
        <f t="shared" si="175"/>
        <v>1947.6</v>
      </c>
      <c r="I391" s="72"/>
    </row>
    <row r="392" spans="1:9" ht="25.5" x14ac:dyDescent="0.2">
      <c r="A392" s="140" t="s">
        <v>69</v>
      </c>
      <c r="B392" s="79" t="s">
        <v>207</v>
      </c>
      <c r="C392" s="137" t="s">
        <v>284</v>
      </c>
      <c r="D392" s="141" t="s">
        <v>70</v>
      </c>
      <c r="E392" s="141">
        <v>900100</v>
      </c>
      <c r="F392" s="138">
        <v>2488.3000000000002</v>
      </c>
      <c r="G392" s="138">
        <v>1947.6</v>
      </c>
      <c r="H392" s="139">
        <v>1947.6</v>
      </c>
      <c r="I392" s="72"/>
    </row>
    <row r="393" spans="1:9" ht="25.5" x14ac:dyDescent="0.2">
      <c r="A393" s="140" t="s">
        <v>281</v>
      </c>
      <c r="B393" s="79" t="s">
        <v>207</v>
      </c>
      <c r="C393" s="137" t="s">
        <v>285</v>
      </c>
      <c r="D393" s="141"/>
      <c r="E393" s="141"/>
      <c r="F393" s="138">
        <f t="shared" ref="F393:H394" si="176">F394</f>
        <v>2349</v>
      </c>
      <c r="G393" s="138">
        <f t="shared" si="176"/>
        <v>1490</v>
      </c>
      <c r="H393" s="139">
        <f t="shared" si="176"/>
        <v>1490</v>
      </c>
      <c r="I393" s="72"/>
    </row>
    <row r="394" spans="1:9" ht="25.5" x14ac:dyDescent="0.2">
      <c r="A394" s="140" t="s">
        <v>67</v>
      </c>
      <c r="B394" s="79" t="s">
        <v>207</v>
      </c>
      <c r="C394" s="137" t="s">
        <v>285</v>
      </c>
      <c r="D394" s="141" t="s">
        <v>68</v>
      </c>
      <c r="E394" s="141"/>
      <c r="F394" s="138">
        <f t="shared" si="176"/>
        <v>2349</v>
      </c>
      <c r="G394" s="138">
        <f t="shared" si="176"/>
        <v>1490</v>
      </c>
      <c r="H394" s="139">
        <f t="shared" si="176"/>
        <v>1490</v>
      </c>
      <c r="I394" s="72"/>
    </row>
    <row r="395" spans="1:9" ht="25.5" x14ac:dyDescent="0.2">
      <c r="A395" s="140" t="s">
        <v>69</v>
      </c>
      <c r="B395" s="79" t="s">
        <v>207</v>
      </c>
      <c r="C395" s="137" t="s">
        <v>285</v>
      </c>
      <c r="D395" s="141" t="s">
        <v>70</v>
      </c>
      <c r="E395" s="141">
        <v>900100</v>
      </c>
      <c r="F395" s="138">
        <v>2349</v>
      </c>
      <c r="G395" s="138">
        <v>1490</v>
      </c>
      <c r="H395" s="139">
        <v>1490</v>
      </c>
      <c r="I395" s="72"/>
    </row>
    <row r="396" spans="1:9" x14ac:dyDescent="0.2">
      <c r="A396" s="134" t="s">
        <v>504</v>
      </c>
      <c r="B396" s="82" t="s">
        <v>207</v>
      </c>
      <c r="C396" s="135" t="s">
        <v>286</v>
      </c>
      <c r="D396" s="145"/>
      <c r="E396" s="141"/>
      <c r="F396" s="132">
        <f t="shared" ref="F396:H398" si="177">F397</f>
        <v>301.3</v>
      </c>
      <c r="G396" s="132">
        <f t="shared" si="177"/>
        <v>180.3</v>
      </c>
      <c r="H396" s="133">
        <f t="shared" si="177"/>
        <v>180.3</v>
      </c>
      <c r="I396" s="72"/>
    </row>
    <row r="397" spans="1:9" x14ac:dyDescent="0.2">
      <c r="A397" s="152" t="s">
        <v>282</v>
      </c>
      <c r="B397" s="79" t="s">
        <v>207</v>
      </c>
      <c r="C397" s="137" t="s">
        <v>287</v>
      </c>
      <c r="D397" s="141"/>
      <c r="E397" s="141"/>
      <c r="F397" s="138">
        <f t="shared" si="177"/>
        <v>301.3</v>
      </c>
      <c r="G397" s="138">
        <f t="shared" si="177"/>
        <v>180.3</v>
      </c>
      <c r="H397" s="139">
        <f t="shared" si="177"/>
        <v>180.3</v>
      </c>
      <c r="I397" s="72"/>
    </row>
    <row r="398" spans="1:9" ht="25.5" x14ac:dyDescent="0.2">
      <c r="A398" s="140" t="s">
        <v>67</v>
      </c>
      <c r="B398" s="79" t="s">
        <v>207</v>
      </c>
      <c r="C398" s="137" t="s">
        <v>287</v>
      </c>
      <c r="D398" s="141" t="s">
        <v>68</v>
      </c>
      <c r="E398" s="141"/>
      <c r="F398" s="138">
        <f t="shared" si="177"/>
        <v>301.3</v>
      </c>
      <c r="G398" s="138">
        <f t="shared" si="177"/>
        <v>180.3</v>
      </c>
      <c r="H398" s="139">
        <f t="shared" si="177"/>
        <v>180.3</v>
      </c>
      <c r="I398" s="72"/>
    </row>
    <row r="399" spans="1:9" ht="25.5" x14ac:dyDescent="0.2">
      <c r="A399" s="140" t="s">
        <v>69</v>
      </c>
      <c r="B399" s="79" t="s">
        <v>207</v>
      </c>
      <c r="C399" s="137" t="s">
        <v>287</v>
      </c>
      <c r="D399" s="141" t="s">
        <v>70</v>
      </c>
      <c r="E399" s="141">
        <v>900100</v>
      </c>
      <c r="F399" s="138">
        <v>301.3</v>
      </c>
      <c r="G399" s="138">
        <v>180.3</v>
      </c>
      <c r="H399" s="139">
        <v>180.3</v>
      </c>
      <c r="I399" s="72"/>
    </row>
    <row r="400" spans="1:9" x14ac:dyDescent="0.2">
      <c r="A400" s="134" t="s">
        <v>505</v>
      </c>
      <c r="B400" s="82" t="s">
        <v>207</v>
      </c>
      <c r="C400" s="135" t="s">
        <v>288</v>
      </c>
      <c r="D400" s="145"/>
      <c r="E400" s="141"/>
      <c r="F400" s="132">
        <f>F401+F404+F407</f>
        <v>2658.4</v>
      </c>
      <c r="G400" s="132">
        <f t="shared" ref="G400:H400" si="178">G401+G404+G407</f>
        <v>2666.5</v>
      </c>
      <c r="H400" s="133">
        <f t="shared" si="178"/>
        <v>2666.5</v>
      </c>
      <c r="I400" s="72"/>
    </row>
    <row r="401" spans="1:12" ht="25.5" x14ac:dyDescent="0.2">
      <c r="A401" s="152" t="s">
        <v>506</v>
      </c>
      <c r="B401" s="79" t="s">
        <v>207</v>
      </c>
      <c r="C401" s="137" t="s">
        <v>289</v>
      </c>
      <c r="D401" s="89"/>
      <c r="E401" s="141"/>
      <c r="F401" s="138">
        <f t="shared" ref="F401:H402" si="179">F402</f>
        <v>2168.4</v>
      </c>
      <c r="G401" s="138">
        <f t="shared" si="179"/>
        <v>2176.5</v>
      </c>
      <c r="H401" s="139">
        <f t="shared" si="179"/>
        <v>2176.5</v>
      </c>
      <c r="I401" s="72"/>
    </row>
    <row r="402" spans="1:12" ht="25.5" x14ac:dyDescent="0.2">
      <c r="A402" s="140" t="s">
        <v>67</v>
      </c>
      <c r="B402" s="79" t="s">
        <v>207</v>
      </c>
      <c r="C402" s="137" t="s">
        <v>289</v>
      </c>
      <c r="D402" s="141" t="s">
        <v>68</v>
      </c>
      <c r="E402" s="141"/>
      <c r="F402" s="138">
        <f t="shared" si="179"/>
        <v>2168.4</v>
      </c>
      <c r="G402" s="138">
        <f t="shared" si="179"/>
        <v>2176.5</v>
      </c>
      <c r="H402" s="139">
        <f t="shared" si="179"/>
        <v>2176.5</v>
      </c>
      <c r="I402" s="72"/>
    </row>
    <row r="403" spans="1:12" ht="25.5" x14ac:dyDescent="0.2">
      <c r="A403" s="140" t="s">
        <v>69</v>
      </c>
      <c r="B403" s="79" t="s">
        <v>207</v>
      </c>
      <c r="C403" s="137" t="s">
        <v>289</v>
      </c>
      <c r="D403" s="141" t="s">
        <v>70</v>
      </c>
      <c r="E403" s="141">
        <v>900100</v>
      </c>
      <c r="F403" s="138">
        <v>2168.4</v>
      </c>
      <c r="G403" s="138">
        <v>2176.5</v>
      </c>
      <c r="H403" s="139">
        <v>2176.5</v>
      </c>
      <c r="I403" s="72"/>
    </row>
    <row r="404" spans="1:12" ht="63.75" x14ac:dyDescent="0.2">
      <c r="A404" s="152" t="s">
        <v>507</v>
      </c>
      <c r="B404" s="79" t="s">
        <v>207</v>
      </c>
      <c r="C404" s="137" t="s">
        <v>290</v>
      </c>
      <c r="D404" s="89"/>
      <c r="E404" s="141"/>
      <c r="F404" s="138">
        <f t="shared" ref="F404:H405" si="180">F405</f>
        <v>240</v>
      </c>
      <c r="G404" s="138">
        <f t="shared" si="180"/>
        <v>240</v>
      </c>
      <c r="H404" s="139">
        <f t="shared" si="180"/>
        <v>240</v>
      </c>
      <c r="I404" s="72"/>
    </row>
    <row r="405" spans="1:12" ht="25.5" x14ac:dyDescent="0.2">
      <c r="A405" s="140" t="s">
        <v>67</v>
      </c>
      <c r="B405" s="79" t="s">
        <v>207</v>
      </c>
      <c r="C405" s="137" t="s">
        <v>290</v>
      </c>
      <c r="D405" s="141" t="s">
        <v>68</v>
      </c>
      <c r="E405" s="141"/>
      <c r="F405" s="138">
        <f t="shared" si="180"/>
        <v>240</v>
      </c>
      <c r="G405" s="138">
        <f t="shared" si="180"/>
        <v>240</v>
      </c>
      <c r="H405" s="139">
        <f t="shared" si="180"/>
        <v>240</v>
      </c>
      <c r="I405" s="72"/>
    </row>
    <row r="406" spans="1:12" ht="25.5" x14ac:dyDescent="0.2">
      <c r="A406" s="140" t="s">
        <v>69</v>
      </c>
      <c r="B406" s="79" t="s">
        <v>207</v>
      </c>
      <c r="C406" s="137" t="s">
        <v>290</v>
      </c>
      <c r="D406" s="141" t="s">
        <v>70</v>
      </c>
      <c r="E406" s="141">
        <v>900100</v>
      </c>
      <c r="F406" s="138">
        <v>240</v>
      </c>
      <c r="G406" s="138">
        <v>240</v>
      </c>
      <c r="H406" s="139">
        <v>240</v>
      </c>
      <c r="I406" s="72"/>
    </row>
    <row r="407" spans="1:12" ht="38.25" x14ac:dyDescent="0.2">
      <c r="A407" s="152" t="s">
        <v>508</v>
      </c>
      <c r="B407" s="79" t="s">
        <v>207</v>
      </c>
      <c r="C407" s="137" t="s">
        <v>291</v>
      </c>
      <c r="D407" s="89"/>
      <c r="E407" s="141"/>
      <c r="F407" s="138">
        <f t="shared" ref="F407:H408" si="181">F408</f>
        <v>250</v>
      </c>
      <c r="G407" s="138">
        <f t="shared" si="181"/>
        <v>250</v>
      </c>
      <c r="H407" s="139">
        <f t="shared" si="181"/>
        <v>250</v>
      </c>
      <c r="I407" s="72"/>
    </row>
    <row r="408" spans="1:12" ht="25.5" x14ac:dyDescent="0.2">
      <c r="A408" s="140" t="s">
        <v>67</v>
      </c>
      <c r="B408" s="79" t="s">
        <v>207</v>
      </c>
      <c r="C408" s="137" t="s">
        <v>291</v>
      </c>
      <c r="D408" s="141" t="s">
        <v>68</v>
      </c>
      <c r="E408" s="141"/>
      <c r="F408" s="138">
        <f t="shared" si="181"/>
        <v>250</v>
      </c>
      <c r="G408" s="138">
        <f t="shared" si="181"/>
        <v>250</v>
      </c>
      <c r="H408" s="139">
        <f t="shared" si="181"/>
        <v>250</v>
      </c>
      <c r="I408" s="72"/>
    </row>
    <row r="409" spans="1:12" ht="25.5" x14ac:dyDescent="0.2">
      <c r="A409" s="140" t="s">
        <v>69</v>
      </c>
      <c r="B409" s="79" t="s">
        <v>207</v>
      </c>
      <c r="C409" s="137" t="s">
        <v>291</v>
      </c>
      <c r="D409" s="141" t="s">
        <v>70</v>
      </c>
      <c r="E409" s="141">
        <v>900100</v>
      </c>
      <c r="F409" s="138">
        <v>250</v>
      </c>
      <c r="G409" s="138">
        <v>250</v>
      </c>
      <c r="H409" s="139">
        <v>250</v>
      </c>
      <c r="I409" s="72"/>
    </row>
    <row r="410" spans="1:12" x14ac:dyDescent="0.2">
      <c r="A410" s="134" t="s">
        <v>510</v>
      </c>
      <c r="B410" s="82" t="s">
        <v>207</v>
      </c>
      <c r="C410" s="135" t="s">
        <v>292</v>
      </c>
      <c r="D410" s="145"/>
      <c r="E410" s="145"/>
      <c r="F410" s="132">
        <f>F411</f>
        <v>0</v>
      </c>
      <c r="G410" s="132">
        <f t="shared" ref="G410:H411" si="182">G411</f>
        <v>204</v>
      </c>
      <c r="H410" s="133">
        <f t="shared" si="182"/>
        <v>1738</v>
      </c>
      <c r="I410" s="72"/>
      <c r="J410" s="72"/>
      <c r="K410" s="72"/>
      <c r="L410" s="72"/>
    </row>
    <row r="411" spans="1:12" ht="102" x14ac:dyDescent="0.2">
      <c r="A411" s="140" t="s">
        <v>511</v>
      </c>
      <c r="B411" s="79" t="s">
        <v>207</v>
      </c>
      <c r="C411" s="137" t="s">
        <v>509</v>
      </c>
      <c r="D411" s="141"/>
      <c r="E411" s="141"/>
      <c r="F411" s="138">
        <f>F412</f>
        <v>0</v>
      </c>
      <c r="G411" s="138">
        <f t="shared" si="182"/>
        <v>204</v>
      </c>
      <c r="H411" s="139">
        <f t="shared" si="182"/>
        <v>1738</v>
      </c>
      <c r="I411" s="72"/>
      <c r="J411" s="72"/>
      <c r="K411" s="75"/>
      <c r="L411" s="72"/>
    </row>
    <row r="412" spans="1:12" ht="25.5" x14ac:dyDescent="0.2">
      <c r="A412" s="140" t="s">
        <v>67</v>
      </c>
      <c r="B412" s="79" t="s">
        <v>207</v>
      </c>
      <c r="C412" s="137" t="s">
        <v>509</v>
      </c>
      <c r="D412" s="141" t="s">
        <v>68</v>
      </c>
      <c r="E412" s="141"/>
      <c r="F412" s="138">
        <f>F413+F414</f>
        <v>0</v>
      </c>
      <c r="G412" s="138">
        <f>G413+G414</f>
        <v>204</v>
      </c>
      <c r="H412" s="139">
        <f>H413+H414</f>
        <v>1738</v>
      </c>
      <c r="I412" s="72"/>
      <c r="J412" s="72"/>
      <c r="K412" s="72"/>
      <c r="L412" s="72"/>
    </row>
    <row r="413" spans="1:12" ht="25.5" x14ac:dyDescent="0.2">
      <c r="A413" s="140" t="s">
        <v>69</v>
      </c>
      <c r="B413" s="79" t="s">
        <v>207</v>
      </c>
      <c r="C413" s="137" t="s">
        <v>509</v>
      </c>
      <c r="D413" s="141" t="s">
        <v>70</v>
      </c>
      <c r="E413" s="141">
        <v>900302</v>
      </c>
      <c r="F413" s="138">
        <v>0</v>
      </c>
      <c r="G413" s="138">
        <v>161</v>
      </c>
      <c r="H413" s="139">
        <v>1373</v>
      </c>
      <c r="I413" s="72"/>
    </row>
    <row r="414" spans="1:12" ht="25.5" x14ac:dyDescent="0.2">
      <c r="A414" s="140" t="s">
        <v>69</v>
      </c>
      <c r="B414" s="79" t="s">
        <v>207</v>
      </c>
      <c r="C414" s="137" t="s">
        <v>509</v>
      </c>
      <c r="D414" s="141" t="s">
        <v>70</v>
      </c>
      <c r="E414" s="141">
        <v>900100</v>
      </c>
      <c r="F414" s="138">
        <v>0</v>
      </c>
      <c r="G414" s="149">
        <v>43</v>
      </c>
      <c r="H414" s="150">
        <v>365</v>
      </c>
      <c r="I414" s="72"/>
    </row>
    <row r="415" spans="1:12" x14ac:dyDescent="0.2">
      <c r="A415" s="80" t="s">
        <v>98</v>
      </c>
      <c r="B415" s="82" t="s">
        <v>208</v>
      </c>
      <c r="C415" s="183"/>
      <c r="D415" s="183"/>
      <c r="E415" s="183"/>
      <c r="F415" s="132">
        <f t="shared" ref="F415:H415" si="183">F422+F428+F416</f>
        <v>12388.2</v>
      </c>
      <c r="G415" s="132">
        <f t="shared" si="183"/>
        <v>2480</v>
      </c>
      <c r="H415" s="133">
        <f t="shared" si="183"/>
        <v>2480</v>
      </c>
      <c r="I415" s="72"/>
    </row>
    <row r="416" spans="1:12" ht="25.5" x14ac:dyDescent="0.2">
      <c r="A416" s="123" t="s">
        <v>242</v>
      </c>
      <c r="B416" s="82" t="s">
        <v>208</v>
      </c>
      <c r="C416" s="135" t="s">
        <v>167</v>
      </c>
      <c r="D416" s="183"/>
      <c r="E416" s="183"/>
      <c r="F416" s="132">
        <f>F417</f>
        <v>190</v>
      </c>
      <c r="G416" s="132">
        <f t="shared" ref="G416:H420" si="184">G417</f>
        <v>380</v>
      </c>
      <c r="H416" s="133">
        <f t="shared" si="184"/>
        <v>380</v>
      </c>
      <c r="I416" s="72"/>
    </row>
    <row r="417" spans="1:9" ht="24.75" customHeight="1" x14ac:dyDescent="0.2">
      <c r="A417" s="123" t="s">
        <v>243</v>
      </c>
      <c r="B417" s="82" t="s">
        <v>208</v>
      </c>
      <c r="C417" s="135" t="s">
        <v>168</v>
      </c>
      <c r="D417" s="184"/>
      <c r="E417" s="184"/>
      <c r="F417" s="132">
        <f>F418</f>
        <v>190</v>
      </c>
      <c r="G417" s="132">
        <f t="shared" si="184"/>
        <v>380</v>
      </c>
      <c r="H417" s="133">
        <f t="shared" si="184"/>
        <v>380</v>
      </c>
      <c r="I417" s="72"/>
    </row>
    <row r="418" spans="1:9" x14ac:dyDescent="0.2">
      <c r="A418" s="146" t="s">
        <v>746</v>
      </c>
      <c r="B418" s="82" t="s">
        <v>208</v>
      </c>
      <c r="C418" s="135" t="s">
        <v>354</v>
      </c>
      <c r="D418" s="145"/>
      <c r="E418" s="145"/>
      <c r="F418" s="132">
        <f>F419</f>
        <v>190</v>
      </c>
      <c r="G418" s="132">
        <f t="shared" si="184"/>
        <v>380</v>
      </c>
      <c r="H418" s="133">
        <f t="shared" si="184"/>
        <v>380</v>
      </c>
      <c r="I418" s="72"/>
    </row>
    <row r="419" spans="1:9" ht="51" x14ac:dyDescent="0.2">
      <c r="A419" s="140" t="s">
        <v>352</v>
      </c>
      <c r="B419" s="79" t="s">
        <v>208</v>
      </c>
      <c r="C419" s="137" t="s">
        <v>409</v>
      </c>
      <c r="D419" s="141"/>
      <c r="E419" s="141"/>
      <c r="F419" s="138">
        <f>F420</f>
        <v>190</v>
      </c>
      <c r="G419" s="138">
        <f t="shared" si="184"/>
        <v>380</v>
      </c>
      <c r="H419" s="139">
        <f t="shared" si="184"/>
        <v>380</v>
      </c>
      <c r="I419" s="72"/>
    </row>
    <row r="420" spans="1:9" ht="25.5" x14ac:dyDescent="0.2">
      <c r="A420" s="140" t="s">
        <v>67</v>
      </c>
      <c r="B420" s="79" t="s">
        <v>208</v>
      </c>
      <c r="C420" s="137" t="s">
        <v>409</v>
      </c>
      <c r="D420" s="141">
        <v>200</v>
      </c>
      <c r="E420" s="141"/>
      <c r="F420" s="138">
        <f>F421</f>
        <v>190</v>
      </c>
      <c r="G420" s="138">
        <f t="shared" si="184"/>
        <v>380</v>
      </c>
      <c r="H420" s="139">
        <f t="shared" si="184"/>
        <v>380</v>
      </c>
      <c r="I420" s="72"/>
    </row>
    <row r="421" spans="1:9" ht="25.5" x14ac:dyDescent="0.2">
      <c r="A421" s="140" t="s">
        <v>69</v>
      </c>
      <c r="B421" s="79" t="s">
        <v>208</v>
      </c>
      <c r="C421" s="137" t="s">
        <v>409</v>
      </c>
      <c r="D421" s="141">
        <v>240</v>
      </c>
      <c r="E421" s="141">
        <v>900303</v>
      </c>
      <c r="F421" s="138">
        <v>190</v>
      </c>
      <c r="G421" s="138">
        <v>380</v>
      </c>
      <c r="H421" s="139">
        <v>380</v>
      </c>
      <c r="I421" s="72"/>
    </row>
    <row r="422" spans="1:9" x14ac:dyDescent="0.2">
      <c r="A422" s="123" t="s">
        <v>649</v>
      </c>
      <c r="B422" s="82" t="s">
        <v>208</v>
      </c>
      <c r="C422" s="135" t="s">
        <v>147</v>
      </c>
      <c r="D422" s="89"/>
      <c r="E422" s="89"/>
      <c r="F422" s="132">
        <f>F423</f>
        <v>1600</v>
      </c>
      <c r="G422" s="132">
        <f t="shared" ref="G422:H422" si="185">G423</f>
        <v>1600</v>
      </c>
      <c r="H422" s="133">
        <f t="shared" si="185"/>
        <v>1600</v>
      </c>
      <c r="I422" s="72"/>
    </row>
    <row r="423" spans="1:9" x14ac:dyDescent="0.2">
      <c r="A423" s="123" t="s">
        <v>650</v>
      </c>
      <c r="B423" s="82" t="s">
        <v>208</v>
      </c>
      <c r="C423" s="135" t="s">
        <v>148</v>
      </c>
      <c r="D423" s="84"/>
      <c r="E423" s="84"/>
      <c r="F423" s="132">
        <f t="shared" ref="F423:H426" si="186">F424</f>
        <v>1600</v>
      </c>
      <c r="G423" s="132">
        <f t="shared" si="186"/>
        <v>1600</v>
      </c>
      <c r="H423" s="133">
        <f t="shared" si="186"/>
        <v>1600</v>
      </c>
      <c r="I423" s="72"/>
    </row>
    <row r="424" spans="1:9" ht="25.5" x14ac:dyDescent="0.2">
      <c r="A424" s="124" t="s">
        <v>399</v>
      </c>
      <c r="B424" s="82" t="s">
        <v>208</v>
      </c>
      <c r="C424" s="135" t="s">
        <v>294</v>
      </c>
      <c r="D424" s="145"/>
      <c r="E424" s="145"/>
      <c r="F424" s="132">
        <f t="shared" si="186"/>
        <v>1600</v>
      </c>
      <c r="G424" s="132">
        <f t="shared" si="186"/>
        <v>1600</v>
      </c>
      <c r="H424" s="133">
        <f t="shared" si="186"/>
        <v>1600</v>
      </c>
      <c r="I424" s="72"/>
    </row>
    <row r="425" spans="1:9" x14ac:dyDescent="0.2">
      <c r="A425" s="152" t="s">
        <v>293</v>
      </c>
      <c r="B425" s="79" t="s">
        <v>208</v>
      </c>
      <c r="C425" s="137" t="s">
        <v>295</v>
      </c>
      <c r="D425" s="141"/>
      <c r="E425" s="141"/>
      <c r="F425" s="138">
        <f t="shared" si="186"/>
        <v>1600</v>
      </c>
      <c r="G425" s="138">
        <f t="shared" si="186"/>
        <v>1600</v>
      </c>
      <c r="H425" s="139">
        <f t="shared" si="186"/>
        <v>1600</v>
      </c>
      <c r="I425" s="72"/>
    </row>
    <row r="426" spans="1:9" x14ac:dyDescent="0.2">
      <c r="A426" s="140" t="s">
        <v>72</v>
      </c>
      <c r="B426" s="79" t="s">
        <v>208</v>
      </c>
      <c r="C426" s="137" t="s">
        <v>295</v>
      </c>
      <c r="D426" s="141">
        <v>800</v>
      </c>
      <c r="E426" s="89"/>
      <c r="F426" s="138">
        <f t="shared" si="186"/>
        <v>1600</v>
      </c>
      <c r="G426" s="138">
        <f t="shared" si="186"/>
        <v>1600</v>
      </c>
      <c r="H426" s="139">
        <f t="shared" si="186"/>
        <v>1600</v>
      </c>
      <c r="I426" s="72"/>
    </row>
    <row r="427" spans="1:9" ht="38.25" x14ac:dyDescent="0.2">
      <c r="A427" s="140" t="s">
        <v>99</v>
      </c>
      <c r="B427" s="79" t="s">
        <v>208</v>
      </c>
      <c r="C427" s="137" t="s">
        <v>295</v>
      </c>
      <c r="D427" s="141">
        <v>810</v>
      </c>
      <c r="E427" s="141">
        <v>900100</v>
      </c>
      <c r="F427" s="138">
        <v>1600</v>
      </c>
      <c r="G427" s="138">
        <v>1600</v>
      </c>
      <c r="H427" s="139">
        <v>1600</v>
      </c>
      <c r="I427" s="72"/>
    </row>
    <row r="428" spans="1:9" x14ac:dyDescent="0.2">
      <c r="A428" s="153" t="s">
        <v>630</v>
      </c>
      <c r="B428" s="82" t="s">
        <v>208</v>
      </c>
      <c r="C428" s="135" t="s">
        <v>161</v>
      </c>
      <c r="D428" s="103"/>
      <c r="E428" s="103"/>
      <c r="F428" s="132">
        <f>F434+F429</f>
        <v>10598.2</v>
      </c>
      <c r="G428" s="132">
        <f t="shared" ref="G428:H428" si="187">G434+G429</f>
        <v>500</v>
      </c>
      <c r="H428" s="133">
        <f t="shared" si="187"/>
        <v>500</v>
      </c>
      <c r="I428" s="72"/>
    </row>
    <row r="429" spans="1:9" x14ac:dyDescent="0.2">
      <c r="A429" s="153" t="s">
        <v>637</v>
      </c>
      <c r="B429" s="82" t="s">
        <v>208</v>
      </c>
      <c r="C429" s="135" t="s">
        <v>634</v>
      </c>
      <c r="D429" s="103"/>
      <c r="E429" s="103"/>
      <c r="F429" s="132">
        <f>F430</f>
        <v>250</v>
      </c>
      <c r="G429" s="132">
        <f t="shared" ref="G429:H432" si="188">G430</f>
        <v>0</v>
      </c>
      <c r="H429" s="133">
        <f t="shared" si="188"/>
        <v>0</v>
      </c>
      <c r="I429" s="72"/>
    </row>
    <row r="430" spans="1:9" ht="25.5" x14ac:dyDescent="0.2">
      <c r="A430" s="153" t="s">
        <v>638</v>
      </c>
      <c r="B430" s="79" t="s">
        <v>208</v>
      </c>
      <c r="C430" s="135" t="s">
        <v>635</v>
      </c>
      <c r="D430" s="103"/>
      <c r="E430" s="103"/>
      <c r="F430" s="132">
        <f>F431</f>
        <v>250</v>
      </c>
      <c r="G430" s="132">
        <f t="shared" si="188"/>
        <v>0</v>
      </c>
      <c r="H430" s="133">
        <f t="shared" si="188"/>
        <v>0</v>
      </c>
      <c r="I430" s="72"/>
    </row>
    <row r="431" spans="1:9" ht="51" x14ac:dyDescent="0.2">
      <c r="A431" s="185" t="s">
        <v>639</v>
      </c>
      <c r="B431" s="79" t="s">
        <v>208</v>
      </c>
      <c r="C431" s="137" t="s">
        <v>636</v>
      </c>
      <c r="D431" s="103"/>
      <c r="E431" s="103"/>
      <c r="F431" s="132">
        <f>F432</f>
        <v>250</v>
      </c>
      <c r="G431" s="132">
        <f t="shared" si="188"/>
        <v>0</v>
      </c>
      <c r="H431" s="133">
        <f t="shared" si="188"/>
        <v>0</v>
      </c>
      <c r="I431" s="72"/>
    </row>
    <row r="432" spans="1:9" ht="25.5" x14ac:dyDescent="0.2">
      <c r="A432" s="140" t="s">
        <v>67</v>
      </c>
      <c r="B432" s="79" t="s">
        <v>208</v>
      </c>
      <c r="C432" s="137" t="s">
        <v>636</v>
      </c>
      <c r="D432" s="141" t="s">
        <v>68</v>
      </c>
      <c r="E432" s="141"/>
      <c r="F432" s="138">
        <f>F433</f>
        <v>250</v>
      </c>
      <c r="G432" s="138">
        <f t="shared" si="188"/>
        <v>0</v>
      </c>
      <c r="H432" s="139">
        <f t="shared" si="188"/>
        <v>0</v>
      </c>
      <c r="I432" s="72"/>
    </row>
    <row r="433" spans="1:9" ht="25.5" x14ac:dyDescent="0.2">
      <c r="A433" s="140" t="s">
        <v>69</v>
      </c>
      <c r="B433" s="79" t="s">
        <v>208</v>
      </c>
      <c r="C433" s="137" t="s">
        <v>636</v>
      </c>
      <c r="D433" s="141" t="s">
        <v>70</v>
      </c>
      <c r="E433" s="141">
        <v>900100</v>
      </c>
      <c r="F433" s="138">
        <v>250</v>
      </c>
      <c r="G433" s="132">
        <v>0</v>
      </c>
      <c r="H433" s="133">
        <v>0</v>
      </c>
      <c r="I433" s="72"/>
    </row>
    <row r="434" spans="1:9" ht="25.5" x14ac:dyDescent="0.2">
      <c r="A434" s="153" t="s">
        <v>631</v>
      </c>
      <c r="B434" s="82" t="s">
        <v>208</v>
      </c>
      <c r="C434" s="135" t="s">
        <v>241</v>
      </c>
      <c r="D434" s="141"/>
      <c r="E434" s="141"/>
      <c r="F434" s="132">
        <f>F439+F435</f>
        <v>10348.200000000001</v>
      </c>
      <c r="G434" s="132">
        <f t="shared" ref="G434:H434" si="189">G439+G435</f>
        <v>500</v>
      </c>
      <c r="H434" s="132">
        <f t="shared" si="189"/>
        <v>500</v>
      </c>
      <c r="I434" s="72"/>
    </row>
    <row r="435" spans="1:9" ht="51" x14ac:dyDescent="0.2">
      <c r="A435" s="219" t="s">
        <v>888</v>
      </c>
      <c r="B435" s="82" t="s">
        <v>208</v>
      </c>
      <c r="C435" s="135" t="s">
        <v>890</v>
      </c>
      <c r="D435" s="141"/>
      <c r="E435" s="164"/>
      <c r="F435" s="167">
        <f>F436</f>
        <v>7348.2</v>
      </c>
      <c r="G435" s="167">
        <f t="shared" ref="G435:H437" si="190">G436</f>
        <v>0</v>
      </c>
      <c r="H435" s="167">
        <f t="shared" si="190"/>
        <v>0</v>
      </c>
      <c r="I435" s="72"/>
    </row>
    <row r="436" spans="1:9" x14ac:dyDescent="0.2">
      <c r="A436" s="140" t="s">
        <v>889</v>
      </c>
      <c r="B436" s="79" t="s">
        <v>208</v>
      </c>
      <c r="C436" s="137" t="s">
        <v>891</v>
      </c>
      <c r="D436" s="141"/>
      <c r="E436" s="164"/>
      <c r="F436" s="165">
        <f>F437</f>
        <v>7348.2</v>
      </c>
      <c r="G436" s="165">
        <f t="shared" si="190"/>
        <v>0</v>
      </c>
      <c r="H436" s="165">
        <f t="shared" si="190"/>
        <v>0</v>
      </c>
      <c r="I436" s="72"/>
    </row>
    <row r="437" spans="1:9" ht="25.5" x14ac:dyDescent="0.2">
      <c r="A437" s="140" t="s">
        <v>67</v>
      </c>
      <c r="B437" s="79" t="s">
        <v>208</v>
      </c>
      <c r="C437" s="137" t="s">
        <v>891</v>
      </c>
      <c r="D437" s="141" t="s">
        <v>68</v>
      </c>
      <c r="E437" s="141"/>
      <c r="F437" s="165">
        <f>F438</f>
        <v>7348.2</v>
      </c>
      <c r="G437" s="165">
        <f t="shared" si="190"/>
        <v>0</v>
      </c>
      <c r="H437" s="165">
        <f t="shared" si="190"/>
        <v>0</v>
      </c>
      <c r="I437" s="72"/>
    </row>
    <row r="438" spans="1:9" ht="25.5" x14ac:dyDescent="0.2">
      <c r="A438" s="140" t="s">
        <v>69</v>
      </c>
      <c r="B438" s="79" t="s">
        <v>208</v>
      </c>
      <c r="C438" s="137" t="s">
        <v>891</v>
      </c>
      <c r="D438" s="141" t="s">
        <v>70</v>
      </c>
      <c r="E438" s="141">
        <v>900100</v>
      </c>
      <c r="F438" s="165">
        <v>7348.2</v>
      </c>
      <c r="G438" s="165">
        <v>0</v>
      </c>
      <c r="H438" s="166">
        <v>0</v>
      </c>
      <c r="I438" s="72"/>
    </row>
    <row r="439" spans="1:9" ht="38.25" x14ac:dyDescent="0.2">
      <c r="A439" s="186" t="s">
        <v>642</v>
      </c>
      <c r="B439" s="82" t="s">
        <v>208</v>
      </c>
      <c r="C439" s="135" t="s">
        <v>640</v>
      </c>
      <c r="D439" s="103"/>
      <c r="E439" s="103"/>
      <c r="F439" s="132">
        <f t="shared" ref="F439:H441" si="191">F440</f>
        <v>3000</v>
      </c>
      <c r="G439" s="132">
        <f t="shared" si="191"/>
        <v>500</v>
      </c>
      <c r="H439" s="133">
        <f t="shared" si="191"/>
        <v>500</v>
      </c>
      <c r="I439" s="72"/>
    </row>
    <row r="440" spans="1:9" ht="25.5" x14ac:dyDescent="0.2">
      <c r="A440" s="187" t="s">
        <v>296</v>
      </c>
      <c r="B440" s="79" t="s">
        <v>208</v>
      </c>
      <c r="C440" s="137" t="s">
        <v>641</v>
      </c>
      <c r="D440" s="88"/>
      <c r="E440" s="88"/>
      <c r="F440" s="138">
        <f t="shared" si="191"/>
        <v>3000</v>
      </c>
      <c r="G440" s="138">
        <f t="shared" si="191"/>
        <v>500</v>
      </c>
      <c r="H440" s="139">
        <f t="shared" si="191"/>
        <v>500</v>
      </c>
      <c r="I440" s="72"/>
    </row>
    <row r="441" spans="1:9" ht="25.5" x14ac:dyDescent="0.2">
      <c r="A441" s="140" t="s">
        <v>67</v>
      </c>
      <c r="B441" s="79" t="s">
        <v>208</v>
      </c>
      <c r="C441" s="137" t="s">
        <v>641</v>
      </c>
      <c r="D441" s="141" t="s">
        <v>68</v>
      </c>
      <c r="E441" s="141"/>
      <c r="F441" s="138">
        <f t="shared" si="191"/>
        <v>3000</v>
      </c>
      <c r="G441" s="138">
        <f t="shared" si="191"/>
        <v>500</v>
      </c>
      <c r="H441" s="139">
        <f t="shared" si="191"/>
        <v>500</v>
      </c>
      <c r="I441" s="72"/>
    </row>
    <row r="442" spans="1:9" ht="25.5" x14ac:dyDescent="0.2">
      <c r="A442" s="140" t="s">
        <v>69</v>
      </c>
      <c r="B442" s="79" t="s">
        <v>208</v>
      </c>
      <c r="C442" s="137" t="s">
        <v>641</v>
      </c>
      <c r="D442" s="141" t="s">
        <v>70</v>
      </c>
      <c r="E442" s="141">
        <v>900100</v>
      </c>
      <c r="F442" s="138">
        <v>3000</v>
      </c>
      <c r="G442" s="138">
        <v>500</v>
      </c>
      <c r="H442" s="139">
        <v>500</v>
      </c>
      <c r="I442" s="72"/>
    </row>
    <row r="443" spans="1:9" x14ac:dyDescent="0.2">
      <c r="A443" s="106" t="s">
        <v>100</v>
      </c>
      <c r="B443" s="95" t="s">
        <v>356</v>
      </c>
      <c r="C443" s="95"/>
      <c r="D443" s="184"/>
      <c r="E443" s="184"/>
      <c r="F443" s="132">
        <f>F444+F471+F507</f>
        <v>856777.3</v>
      </c>
      <c r="G443" s="132">
        <f>G444+G471+G507</f>
        <v>350329.59999999998</v>
      </c>
      <c r="H443" s="133">
        <f>H444+H471+H507</f>
        <v>342742.8</v>
      </c>
      <c r="I443" s="72"/>
    </row>
    <row r="444" spans="1:9" x14ac:dyDescent="0.2">
      <c r="A444" s="80" t="s">
        <v>101</v>
      </c>
      <c r="B444" s="82" t="s">
        <v>209</v>
      </c>
      <c r="C444" s="82"/>
      <c r="D444" s="184"/>
      <c r="E444" s="184"/>
      <c r="F444" s="132">
        <f>F451+F460+F445+F467</f>
        <v>42886.400000000001</v>
      </c>
      <c r="G444" s="132">
        <f t="shared" ref="G444:H444" si="192">G451+G460+G445+G467</f>
        <v>29486</v>
      </c>
      <c r="H444" s="132">
        <f t="shared" si="192"/>
        <v>29390</v>
      </c>
      <c r="I444" s="72"/>
    </row>
    <row r="445" spans="1:9" ht="25.5" x14ac:dyDescent="0.2">
      <c r="A445" s="80" t="s">
        <v>545</v>
      </c>
      <c r="B445" s="82" t="s">
        <v>209</v>
      </c>
      <c r="C445" s="82" t="s">
        <v>143</v>
      </c>
      <c r="D445" s="184"/>
      <c r="E445" s="184"/>
      <c r="F445" s="132">
        <f>F446</f>
        <v>3949</v>
      </c>
      <c r="G445" s="132">
        <f t="shared" ref="G445:H449" si="193">G446</f>
        <v>0</v>
      </c>
      <c r="H445" s="133">
        <f t="shared" si="193"/>
        <v>0</v>
      </c>
      <c r="I445" s="72"/>
    </row>
    <row r="446" spans="1:9" ht="25.5" x14ac:dyDescent="0.2">
      <c r="A446" s="153" t="s">
        <v>540</v>
      </c>
      <c r="B446" s="79" t="s">
        <v>209</v>
      </c>
      <c r="C446" s="82" t="s">
        <v>542</v>
      </c>
      <c r="D446" s="184"/>
      <c r="E446" s="184"/>
      <c r="F446" s="132">
        <f>F447</f>
        <v>3949</v>
      </c>
      <c r="G446" s="132">
        <f t="shared" si="193"/>
        <v>0</v>
      </c>
      <c r="H446" s="133">
        <f t="shared" si="193"/>
        <v>0</v>
      </c>
      <c r="I446" s="72"/>
    </row>
    <row r="447" spans="1:9" ht="25.5" x14ac:dyDescent="0.2">
      <c r="A447" s="140" t="s">
        <v>779</v>
      </c>
      <c r="B447" s="79" t="s">
        <v>209</v>
      </c>
      <c r="C447" s="157" t="s">
        <v>780</v>
      </c>
      <c r="D447" s="184"/>
      <c r="E447" s="184"/>
      <c r="F447" s="132">
        <f>F448</f>
        <v>3949</v>
      </c>
      <c r="G447" s="132">
        <f t="shared" si="193"/>
        <v>0</v>
      </c>
      <c r="H447" s="133">
        <f t="shared" si="193"/>
        <v>0</v>
      </c>
      <c r="I447" s="72"/>
    </row>
    <row r="448" spans="1:9" ht="38.25" x14ac:dyDescent="0.2">
      <c r="A448" s="140" t="s">
        <v>781</v>
      </c>
      <c r="B448" s="79" t="s">
        <v>209</v>
      </c>
      <c r="C448" s="158" t="s">
        <v>782</v>
      </c>
      <c r="D448" s="141"/>
      <c r="E448" s="141"/>
      <c r="F448" s="138">
        <f>F449</f>
        <v>3949</v>
      </c>
      <c r="G448" s="138">
        <f t="shared" si="193"/>
        <v>0</v>
      </c>
      <c r="H448" s="139">
        <f t="shared" si="193"/>
        <v>0</v>
      </c>
      <c r="I448" s="72"/>
    </row>
    <row r="449" spans="1:11" ht="25.5" x14ac:dyDescent="0.2">
      <c r="A449" s="140" t="s">
        <v>67</v>
      </c>
      <c r="B449" s="79" t="s">
        <v>209</v>
      </c>
      <c r="C449" s="158" t="s">
        <v>782</v>
      </c>
      <c r="D449" s="141" t="s">
        <v>68</v>
      </c>
      <c r="E449" s="141"/>
      <c r="F449" s="138">
        <f>F450</f>
        <v>3949</v>
      </c>
      <c r="G449" s="138">
        <f t="shared" si="193"/>
        <v>0</v>
      </c>
      <c r="H449" s="139">
        <f t="shared" si="193"/>
        <v>0</v>
      </c>
      <c r="I449" s="72"/>
    </row>
    <row r="450" spans="1:11" ht="25.5" x14ac:dyDescent="0.2">
      <c r="A450" s="140" t="s">
        <v>69</v>
      </c>
      <c r="B450" s="79" t="s">
        <v>209</v>
      </c>
      <c r="C450" s="158" t="s">
        <v>782</v>
      </c>
      <c r="D450" s="141" t="s">
        <v>70</v>
      </c>
      <c r="E450" s="141">
        <v>900100</v>
      </c>
      <c r="F450" s="138">
        <v>3949</v>
      </c>
      <c r="G450" s="138">
        <v>0</v>
      </c>
      <c r="H450" s="139">
        <v>0</v>
      </c>
      <c r="I450" s="72"/>
    </row>
    <row r="451" spans="1:11" ht="25.5" x14ac:dyDescent="0.2">
      <c r="A451" s="134" t="s">
        <v>691</v>
      </c>
      <c r="B451" s="95" t="s">
        <v>209</v>
      </c>
      <c r="C451" s="135" t="s">
        <v>174</v>
      </c>
      <c r="D451" s="98"/>
      <c r="E451" s="98"/>
      <c r="F451" s="132">
        <f>F452</f>
        <v>31676</v>
      </c>
      <c r="G451" s="132">
        <f t="shared" ref="G451:H457" si="194">G452</f>
        <v>27650</v>
      </c>
      <c r="H451" s="133">
        <f t="shared" si="194"/>
        <v>27650</v>
      </c>
      <c r="I451" s="72"/>
    </row>
    <row r="452" spans="1:11" x14ac:dyDescent="0.2">
      <c r="A452" s="134" t="s">
        <v>748</v>
      </c>
      <c r="B452" s="82" t="s">
        <v>209</v>
      </c>
      <c r="C452" s="135" t="s">
        <v>175</v>
      </c>
      <c r="D452" s="154"/>
      <c r="E452" s="154"/>
      <c r="F452" s="132">
        <f>F453</f>
        <v>31676</v>
      </c>
      <c r="G452" s="132">
        <f t="shared" si="194"/>
        <v>27650</v>
      </c>
      <c r="H452" s="133">
        <f t="shared" si="194"/>
        <v>27650</v>
      </c>
      <c r="I452" s="72"/>
    </row>
    <row r="453" spans="1:11" ht="25.5" x14ac:dyDescent="0.2">
      <c r="A453" s="142" t="s">
        <v>749</v>
      </c>
      <c r="B453" s="82" t="s">
        <v>209</v>
      </c>
      <c r="C453" s="135" t="s">
        <v>266</v>
      </c>
      <c r="D453" s="154"/>
      <c r="E453" s="154"/>
      <c r="F453" s="132">
        <f>F457+F454</f>
        <v>31676</v>
      </c>
      <c r="G453" s="132">
        <f t="shared" ref="G453:H453" si="195">G457+G454</f>
        <v>27650</v>
      </c>
      <c r="H453" s="133">
        <f t="shared" si="195"/>
        <v>27650</v>
      </c>
      <c r="I453" s="72"/>
    </row>
    <row r="454" spans="1:11" ht="25.5" x14ac:dyDescent="0.2">
      <c r="A454" s="171" t="s">
        <v>794</v>
      </c>
      <c r="B454" s="79" t="s">
        <v>209</v>
      </c>
      <c r="C454" s="137" t="s">
        <v>793</v>
      </c>
      <c r="D454" s="141"/>
      <c r="E454" s="141"/>
      <c r="F454" s="138">
        <f>F455</f>
        <v>3500</v>
      </c>
      <c r="G454" s="138">
        <f t="shared" ref="G454:H455" si="196">G455</f>
        <v>3500</v>
      </c>
      <c r="H454" s="139">
        <f t="shared" si="196"/>
        <v>3500</v>
      </c>
      <c r="I454" s="72"/>
    </row>
    <row r="455" spans="1:11" ht="25.5" x14ac:dyDescent="0.2">
      <c r="A455" s="140" t="s">
        <v>67</v>
      </c>
      <c r="B455" s="79" t="s">
        <v>209</v>
      </c>
      <c r="C455" s="137" t="s">
        <v>793</v>
      </c>
      <c r="D455" s="141" t="s">
        <v>68</v>
      </c>
      <c r="E455" s="141"/>
      <c r="F455" s="138">
        <f>F456</f>
        <v>3500</v>
      </c>
      <c r="G455" s="138">
        <f t="shared" si="196"/>
        <v>3500</v>
      </c>
      <c r="H455" s="139">
        <f t="shared" si="196"/>
        <v>3500</v>
      </c>
      <c r="I455" s="72"/>
    </row>
    <row r="456" spans="1:11" ht="25.5" x14ac:dyDescent="0.2">
      <c r="A456" s="140" t="s">
        <v>69</v>
      </c>
      <c r="B456" s="79" t="s">
        <v>209</v>
      </c>
      <c r="C456" s="137" t="s">
        <v>793</v>
      </c>
      <c r="D456" s="141" t="s">
        <v>70</v>
      </c>
      <c r="E456" s="141">
        <v>900100</v>
      </c>
      <c r="F456" s="138">
        <v>3500</v>
      </c>
      <c r="G456" s="138">
        <v>3500</v>
      </c>
      <c r="H456" s="139">
        <v>3500</v>
      </c>
      <c r="I456" s="72"/>
    </row>
    <row r="457" spans="1:11" x14ac:dyDescent="0.2">
      <c r="A457" s="140" t="s">
        <v>357</v>
      </c>
      <c r="B457" s="79" t="s">
        <v>209</v>
      </c>
      <c r="C457" s="137" t="s">
        <v>358</v>
      </c>
      <c r="D457" s="141"/>
      <c r="E457" s="141"/>
      <c r="F457" s="138">
        <f>F458</f>
        <v>28176</v>
      </c>
      <c r="G457" s="138">
        <f t="shared" si="194"/>
        <v>24150</v>
      </c>
      <c r="H457" s="139">
        <f t="shared" si="194"/>
        <v>24150</v>
      </c>
      <c r="I457" s="72"/>
    </row>
    <row r="458" spans="1:11" ht="25.5" x14ac:dyDescent="0.2">
      <c r="A458" s="140" t="s">
        <v>67</v>
      </c>
      <c r="B458" s="79" t="s">
        <v>209</v>
      </c>
      <c r="C458" s="137" t="s">
        <v>358</v>
      </c>
      <c r="D458" s="141" t="s">
        <v>68</v>
      </c>
      <c r="E458" s="141"/>
      <c r="F458" s="138">
        <f t="shared" ref="F458:H458" si="197">F459</f>
        <v>28176</v>
      </c>
      <c r="G458" s="138">
        <f t="shared" si="197"/>
        <v>24150</v>
      </c>
      <c r="H458" s="139">
        <f t="shared" si="197"/>
        <v>24150</v>
      </c>
      <c r="I458" s="72"/>
    </row>
    <row r="459" spans="1:11" ht="25.5" x14ac:dyDescent="0.2">
      <c r="A459" s="140" t="s">
        <v>69</v>
      </c>
      <c r="B459" s="79" t="s">
        <v>209</v>
      </c>
      <c r="C459" s="137" t="s">
        <v>358</v>
      </c>
      <c r="D459" s="141" t="s">
        <v>70</v>
      </c>
      <c r="E459" s="141">
        <v>900100</v>
      </c>
      <c r="F459" s="138">
        <v>28176</v>
      </c>
      <c r="G459" s="138">
        <v>24150</v>
      </c>
      <c r="H459" s="139">
        <v>24150</v>
      </c>
      <c r="I459" s="72"/>
      <c r="K459" s="75"/>
    </row>
    <row r="460" spans="1:11" ht="25.5" x14ac:dyDescent="0.2">
      <c r="A460" s="146" t="s">
        <v>309</v>
      </c>
      <c r="B460" s="82" t="s">
        <v>209</v>
      </c>
      <c r="C460" s="135" t="s">
        <v>310</v>
      </c>
      <c r="D460" s="141"/>
      <c r="E460" s="141"/>
      <c r="F460" s="132">
        <f>F461</f>
        <v>4132.5</v>
      </c>
      <c r="G460" s="132">
        <f t="shared" ref="G460:H460" si="198">G461</f>
        <v>1836</v>
      </c>
      <c r="H460" s="133">
        <f t="shared" si="198"/>
        <v>1740</v>
      </c>
      <c r="I460" s="72"/>
    </row>
    <row r="461" spans="1:11" ht="25.5" x14ac:dyDescent="0.2">
      <c r="A461" s="134" t="s">
        <v>414</v>
      </c>
      <c r="B461" s="82" t="s">
        <v>209</v>
      </c>
      <c r="C461" s="135" t="s">
        <v>314</v>
      </c>
      <c r="D461" s="141"/>
      <c r="E461" s="141"/>
      <c r="F461" s="132">
        <f>F462</f>
        <v>4132.5</v>
      </c>
      <c r="G461" s="132">
        <f t="shared" ref="G461:H461" si="199">G462</f>
        <v>1836</v>
      </c>
      <c r="H461" s="133">
        <f t="shared" si="199"/>
        <v>1740</v>
      </c>
      <c r="I461" s="72"/>
    </row>
    <row r="462" spans="1:11" ht="25.5" x14ac:dyDescent="0.2">
      <c r="A462" s="142" t="s">
        <v>316</v>
      </c>
      <c r="B462" s="82" t="s">
        <v>209</v>
      </c>
      <c r="C462" s="135" t="s">
        <v>735</v>
      </c>
      <c r="D462" s="145"/>
      <c r="E462" s="145"/>
      <c r="F462" s="132">
        <f>F463</f>
        <v>4132.5</v>
      </c>
      <c r="G462" s="132">
        <f t="shared" ref="G462:H463" si="200">G463</f>
        <v>1836</v>
      </c>
      <c r="H462" s="133">
        <f t="shared" si="200"/>
        <v>1740</v>
      </c>
      <c r="I462" s="72"/>
    </row>
    <row r="463" spans="1:11" x14ac:dyDescent="0.2">
      <c r="A463" s="171" t="s">
        <v>317</v>
      </c>
      <c r="B463" s="79" t="s">
        <v>209</v>
      </c>
      <c r="C463" s="137" t="s">
        <v>736</v>
      </c>
      <c r="D463" s="141"/>
      <c r="E463" s="141"/>
      <c r="F463" s="138">
        <f>F464</f>
        <v>4132.5</v>
      </c>
      <c r="G463" s="138">
        <f t="shared" si="200"/>
        <v>1836</v>
      </c>
      <c r="H463" s="139">
        <f t="shared" si="200"/>
        <v>1740</v>
      </c>
      <c r="I463" s="72"/>
    </row>
    <row r="464" spans="1:11" x14ac:dyDescent="0.2">
      <c r="A464" s="140" t="s">
        <v>72</v>
      </c>
      <c r="B464" s="79" t="s">
        <v>209</v>
      </c>
      <c r="C464" s="137" t="s">
        <v>736</v>
      </c>
      <c r="D464" s="141">
        <v>800</v>
      </c>
      <c r="E464" s="141"/>
      <c r="F464" s="138">
        <f>F465+F466</f>
        <v>4132.5</v>
      </c>
      <c r="G464" s="138">
        <f t="shared" ref="G464:H464" si="201">G465+G466</f>
        <v>1836</v>
      </c>
      <c r="H464" s="139">
        <f t="shared" si="201"/>
        <v>1740</v>
      </c>
      <c r="I464" s="72"/>
    </row>
    <row r="465" spans="1:9" ht="38.25" x14ac:dyDescent="0.2">
      <c r="A465" s="140" t="s">
        <v>99</v>
      </c>
      <c r="B465" s="79" t="s">
        <v>209</v>
      </c>
      <c r="C465" s="137" t="s">
        <v>736</v>
      </c>
      <c r="D465" s="141">
        <v>810</v>
      </c>
      <c r="E465" s="141">
        <v>900302</v>
      </c>
      <c r="F465" s="138">
        <v>3264.7</v>
      </c>
      <c r="G465" s="138">
        <v>1450.4</v>
      </c>
      <c r="H465" s="139">
        <v>1374.6</v>
      </c>
      <c r="I465" s="72"/>
    </row>
    <row r="466" spans="1:9" ht="38.25" x14ac:dyDescent="0.2">
      <c r="A466" s="140" t="s">
        <v>99</v>
      </c>
      <c r="B466" s="79" t="s">
        <v>209</v>
      </c>
      <c r="C466" s="137" t="s">
        <v>736</v>
      </c>
      <c r="D466" s="141">
        <v>810</v>
      </c>
      <c r="E466" s="141">
        <v>900100</v>
      </c>
      <c r="F466" s="138">
        <v>867.8</v>
      </c>
      <c r="G466" s="138">
        <v>385.6</v>
      </c>
      <c r="H466" s="139">
        <v>365.4</v>
      </c>
      <c r="I466" s="72"/>
    </row>
    <row r="467" spans="1:9" x14ac:dyDescent="0.2">
      <c r="A467" s="146" t="s">
        <v>192</v>
      </c>
      <c r="B467" s="82" t="s">
        <v>209</v>
      </c>
      <c r="C467" s="135" t="s">
        <v>145</v>
      </c>
      <c r="D467" s="141"/>
      <c r="E467" s="141"/>
      <c r="F467" s="132">
        <f>F468</f>
        <v>3128.9</v>
      </c>
      <c r="G467" s="132">
        <f t="shared" ref="G467:H467" si="202">G468</f>
        <v>0</v>
      </c>
      <c r="H467" s="132">
        <f t="shared" si="202"/>
        <v>0</v>
      </c>
      <c r="I467" s="72"/>
    </row>
    <row r="468" spans="1:9" x14ac:dyDescent="0.2">
      <c r="A468" s="140" t="s">
        <v>821</v>
      </c>
      <c r="B468" s="79" t="s">
        <v>209</v>
      </c>
      <c r="C468" s="137" t="s">
        <v>820</v>
      </c>
      <c r="D468" s="141"/>
      <c r="E468" s="141"/>
      <c r="F468" s="138">
        <f>F469</f>
        <v>3128.9</v>
      </c>
      <c r="G468" s="138">
        <f t="shared" ref="G468:H469" si="203">G469</f>
        <v>0</v>
      </c>
      <c r="H468" s="139">
        <f t="shared" si="203"/>
        <v>0</v>
      </c>
      <c r="I468" s="72"/>
    </row>
    <row r="469" spans="1:9" ht="25.5" x14ac:dyDescent="0.2">
      <c r="A469" s="140" t="s">
        <v>102</v>
      </c>
      <c r="B469" s="79" t="s">
        <v>209</v>
      </c>
      <c r="C469" s="137" t="s">
        <v>820</v>
      </c>
      <c r="D469" s="141">
        <v>400</v>
      </c>
      <c r="E469" s="141"/>
      <c r="F469" s="138">
        <f>F470</f>
        <v>3128.9</v>
      </c>
      <c r="G469" s="138">
        <f t="shared" si="203"/>
        <v>0</v>
      </c>
      <c r="H469" s="139">
        <f t="shared" si="203"/>
        <v>0</v>
      </c>
      <c r="I469" s="72"/>
    </row>
    <row r="470" spans="1:9" x14ac:dyDescent="0.2">
      <c r="A470" s="140" t="s">
        <v>104</v>
      </c>
      <c r="B470" s="79" t="s">
        <v>209</v>
      </c>
      <c r="C470" s="137" t="s">
        <v>820</v>
      </c>
      <c r="D470" s="141">
        <v>410</v>
      </c>
      <c r="E470" s="141">
        <v>900100</v>
      </c>
      <c r="F470" s="138">
        <v>3128.9</v>
      </c>
      <c r="G470" s="138">
        <v>0</v>
      </c>
      <c r="H470" s="139">
        <v>0</v>
      </c>
      <c r="I470" s="72"/>
    </row>
    <row r="471" spans="1:9" x14ac:dyDescent="0.2">
      <c r="A471" s="146" t="s">
        <v>359</v>
      </c>
      <c r="B471" s="82" t="s">
        <v>210</v>
      </c>
      <c r="C471" s="135"/>
      <c r="D471" s="145"/>
      <c r="E471" s="145"/>
      <c r="F471" s="132">
        <f>F472</f>
        <v>176357.90000000002</v>
      </c>
      <c r="G471" s="132">
        <f t="shared" ref="G471:H471" si="204">G472</f>
        <v>35759.599999999999</v>
      </c>
      <c r="H471" s="133">
        <f t="shared" si="204"/>
        <v>34243.599999999999</v>
      </c>
      <c r="I471" s="72"/>
    </row>
    <row r="472" spans="1:9" ht="25.5" x14ac:dyDescent="0.2">
      <c r="A472" s="153" t="s">
        <v>545</v>
      </c>
      <c r="B472" s="82" t="s">
        <v>210</v>
      </c>
      <c r="C472" s="135" t="s">
        <v>143</v>
      </c>
      <c r="D472" s="89"/>
      <c r="E472" s="89"/>
      <c r="F472" s="132">
        <f>F478+F502+F473</f>
        <v>176357.90000000002</v>
      </c>
      <c r="G472" s="132">
        <f t="shared" ref="G472:H472" si="205">G478+G502+G473</f>
        <v>35759.599999999999</v>
      </c>
      <c r="H472" s="132">
        <f t="shared" si="205"/>
        <v>34243.599999999999</v>
      </c>
      <c r="I472" s="72"/>
    </row>
    <row r="473" spans="1:9" x14ac:dyDescent="0.2">
      <c r="A473" s="146" t="s">
        <v>402</v>
      </c>
      <c r="B473" s="82" t="s">
        <v>210</v>
      </c>
      <c r="C473" s="157" t="s">
        <v>405</v>
      </c>
      <c r="D473" s="145"/>
      <c r="E473" s="145"/>
      <c r="F473" s="132">
        <f>F474</f>
        <v>1500</v>
      </c>
      <c r="G473" s="132">
        <f t="shared" ref="G473:H473" si="206">G474</f>
        <v>0</v>
      </c>
      <c r="H473" s="133">
        <f t="shared" si="206"/>
        <v>0</v>
      </c>
      <c r="I473" s="72"/>
    </row>
    <row r="474" spans="1:9" ht="43.5" customHeight="1" x14ac:dyDescent="0.2">
      <c r="A474" s="188" t="s">
        <v>798</v>
      </c>
      <c r="B474" s="82" t="s">
        <v>210</v>
      </c>
      <c r="C474" s="157" t="s">
        <v>799</v>
      </c>
      <c r="D474" s="145"/>
      <c r="E474" s="145"/>
      <c r="F474" s="132">
        <f>F475</f>
        <v>1500</v>
      </c>
      <c r="G474" s="132">
        <f t="shared" ref="G474:H476" si="207">G475</f>
        <v>0</v>
      </c>
      <c r="H474" s="133">
        <f t="shared" si="207"/>
        <v>0</v>
      </c>
      <c r="I474" s="72"/>
    </row>
    <row r="475" spans="1:9" ht="27.75" customHeight="1" x14ac:dyDescent="0.2">
      <c r="A475" s="140" t="s">
        <v>814</v>
      </c>
      <c r="B475" s="79" t="s">
        <v>210</v>
      </c>
      <c r="C475" s="144" t="s">
        <v>813</v>
      </c>
      <c r="D475" s="141"/>
      <c r="E475" s="141"/>
      <c r="F475" s="138">
        <f>F476</f>
        <v>1500</v>
      </c>
      <c r="G475" s="138">
        <f t="shared" si="207"/>
        <v>0</v>
      </c>
      <c r="H475" s="139">
        <f t="shared" si="207"/>
        <v>0</v>
      </c>
      <c r="I475" s="72"/>
    </row>
    <row r="476" spans="1:9" ht="25.5" x14ac:dyDescent="0.2">
      <c r="A476" s="140" t="s">
        <v>102</v>
      </c>
      <c r="B476" s="79" t="s">
        <v>210</v>
      </c>
      <c r="C476" s="189" t="s">
        <v>813</v>
      </c>
      <c r="D476" s="141">
        <v>400</v>
      </c>
      <c r="E476" s="141"/>
      <c r="F476" s="138">
        <f>F477</f>
        <v>1500</v>
      </c>
      <c r="G476" s="138">
        <f t="shared" si="207"/>
        <v>0</v>
      </c>
      <c r="H476" s="139">
        <f t="shared" si="207"/>
        <v>0</v>
      </c>
      <c r="I476" s="72"/>
    </row>
    <row r="477" spans="1:9" x14ac:dyDescent="0.2">
      <c r="A477" s="140" t="s">
        <v>104</v>
      </c>
      <c r="B477" s="79" t="s">
        <v>210</v>
      </c>
      <c r="C477" s="189" t="s">
        <v>813</v>
      </c>
      <c r="D477" s="141">
        <v>410</v>
      </c>
      <c r="E477" s="141">
        <v>900100</v>
      </c>
      <c r="F477" s="138">
        <v>1500</v>
      </c>
      <c r="G477" s="138">
        <v>0</v>
      </c>
      <c r="H477" s="139">
        <v>0</v>
      </c>
      <c r="I477" s="72"/>
    </row>
    <row r="478" spans="1:9" x14ac:dyDescent="0.2">
      <c r="A478" s="153" t="s">
        <v>702</v>
      </c>
      <c r="B478" s="82" t="s">
        <v>210</v>
      </c>
      <c r="C478" s="135" t="s">
        <v>307</v>
      </c>
      <c r="D478" s="92"/>
      <c r="E478" s="92"/>
      <c r="F478" s="132">
        <f>F479+F495+F491</f>
        <v>171604.7</v>
      </c>
      <c r="G478" s="132">
        <f t="shared" ref="G478:H478" si="208">G479+G495+G491</f>
        <v>31759.599999999999</v>
      </c>
      <c r="H478" s="133">
        <f t="shared" si="208"/>
        <v>30243.599999999999</v>
      </c>
      <c r="I478" s="72"/>
    </row>
    <row r="479" spans="1:9" ht="38.25" x14ac:dyDescent="0.2">
      <c r="A479" s="155" t="s">
        <v>703</v>
      </c>
      <c r="B479" s="82" t="s">
        <v>210</v>
      </c>
      <c r="C479" s="135" t="s">
        <v>308</v>
      </c>
      <c r="D479" s="145"/>
      <c r="E479" s="145"/>
      <c r="F479" s="132">
        <f>F480+F487+F484</f>
        <v>108554.8</v>
      </c>
      <c r="G479" s="132">
        <f t="shared" ref="G479:H479" si="209">G480+G487+G484</f>
        <v>30559.599999999999</v>
      </c>
      <c r="H479" s="132">
        <f t="shared" si="209"/>
        <v>29043.599999999999</v>
      </c>
      <c r="I479" s="72"/>
    </row>
    <row r="480" spans="1:9" x14ac:dyDescent="0.2">
      <c r="A480" s="156" t="s">
        <v>704</v>
      </c>
      <c r="B480" s="79" t="s">
        <v>210</v>
      </c>
      <c r="C480" s="137" t="s">
        <v>422</v>
      </c>
      <c r="D480" s="89"/>
      <c r="E480" s="89"/>
      <c r="F480" s="138">
        <f>F481</f>
        <v>56015.600000000006</v>
      </c>
      <c r="G480" s="138">
        <f>G481</f>
        <v>30559.599999999999</v>
      </c>
      <c r="H480" s="139">
        <f>H481</f>
        <v>0</v>
      </c>
      <c r="I480" s="72"/>
    </row>
    <row r="481" spans="1:9" ht="25.5" x14ac:dyDescent="0.2">
      <c r="A481" s="140" t="s">
        <v>67</v>
      </c>
      <c r="B481" s="79" t="s">
        <v>210</v>
      </c>
      <c r="C481" s="137" t="s">
        <v>422</v>
      </c>
      <c r="D481" s="141">
        <v>200</v>
      </c>
      <c r="E481" s="141"/>
      <c r="F481" s="138">
        <f>F482+F483</f>
        <v>56015.600000000006</v>
      </c>
      <c r="G481" s="138">
        <f>G482+G483</f>
        <v>30559.599999999999</v>
      </c>
      <c r="H481" s="139">
        <f>H482+H483</f>
        <v>0</v>
      </c>
      <c r="I481" s="72"/>
    </row>
    <row r="482" spans="1:9" ht="25.5" x14ac:dyDescent="0.2">
      <c r="A482" s="140" t="s">
        <v>69</v>
      </c>
      <c r="B482" s="79" t="s">
        <v>210</v>
      </c>
      <c r="C482" s="137" t="s">
        <v>422</v>
      </c>
      <c r="D482" s="141">
        <v>240</v>
      </c>
      <c r="E482" s="141">
        <v>900302</v>
      </c>
      <c r="F482" s="138">
        <v>44532.4</v>
      </c>
      <c r="G482" s="138">
        <v>24294.799999999999</v>
      </c>
      <c r="H482" s="139">
        <v>0</v>
      </c>
      <c r="I482" s="72"/>
    </row>
    <row r="483" spans="1:9" ht="25.5" x14ac:dyDescent="0.2">
      <c r="A483" s="140" t="s">
        <v>69</v>
      </c>
      <c r="B483" s="79" t="s">
        <v>210</v>
      </c>
      <c r="C483" s="137" t="s">
        <v>422</v>
      </c>
      <c r="D483" s="141">
        <v>240</v>
      </c>
      <c r="E483" s="141">
        <v>900100</v>
      </c>
      <c r="F483" s="138">
        <v>11483.2</v>
      </c>
      <c r="G483" s="138">
        <v>6264.8</v>
      </c>
      <c r="H483" s="139">
        <v>0</v>
      </c>
      <c r="I483" s="72"/>
    </row>
    <row r="484" spans="1:9" ht="25.5" x14ac:dyDescent="0.2">
      <c r="A484" s="217" t="s">
        <v>855</v>
      </c>
      <c r="B484" s="79" t="s">
        <v>210</v>
      </c>
      <c r="C484" s="137" t="s">
        <v>856</v>
      </c>
      <c r="D484" s="141"/>
      <c r="E484" s="141"/>
      <c r="F484" s="138">
        <f>F485</f>
        <v>52539.199999999997</v>
      </c>
      <c r="G484" s="138">
        <f t="shared" ref="G484:H485" si="210">G485</f>
        <v>0</v>
      </c>
      <c r="H484" s="138">
        <f t="shared" si="210"/>
        <v>0</v>
      </c>
      <c r="I484" s="72"/>
    </row>
    <row r="485" spans="1:9" ht="25.5" x14ac:dyDescent="0.2">
      <c r="A485" s="140" t="s">
        <v>67</v>
      </c>
      <c r="B485" s="79" t="s">
        <v>210</v>
      </c>
      <c r="C485" s="137" t="s">
        <v>856</v>
      </c>
      <c r="D485" s="141">
        <v>200</v>
      </c>
      <c r="E485" s="141"/>
      <c r="F485" s="138">
        <f>F486</f>
        <v>52539.199999999997</v>
      </c>
      <c r="G485" s="138">
        <f t="shared" si="210"/>
        <v>0</v>
      </c>
      <c r="H485" s="138">
        <f t="shared" si="210"/>
        <v>0</v>
      </c>
      <c r="I485" s="72"/>
    </row>
    <row r="486" spans="1:9" ht="25.5" x14ac:dyDescent="0.2">
      <c r="A486" s="140" t="s">
        <v>69</v>
      </c>
      <c r="B486" s="79" t="s">
        <v>210</v>
      </c>
      <c r="C486" s="137" t="s">
        <v>856</v>
      </c>
      <c r="D486" s="141">
        <v>240</v>
      </c>
      <c r="E486" s="141">
        <v>900100</v>
      </c>
      <c r="F486" s="138">
        <v>52539.199999999997</v>
      </c>
      <c r="G486" s="138">
        <v>0</v>
      </c>
      <c r="H486" s="138">
        <v>0</v>
      </c>
      <c r="I486" s="72"/>
    </row>
    <row r="487" spans="1:9" ht="25.5" x14ac:dyDescent="0.2">
      <c r="A487" s="140" t="s">
        <v>706</v>
      </c>
      <c r="B487" s="79" t="s">
        <v>210</v>
      </c>
      <c r="C487" s="137" t="s">
        <v>705</v>
      </c>
      <c r="D487" s="141"/>
      <c r="E487" s="141"/>
      <c r="F487" s="138">
        <f>F488</f>
        <v>0</v>
      </c>
      <c r="G487" s="138">
        <f t="shared" ref="G487:H487" si="211">G488</f>
        <v>0</v>
      </c>
      <c r="H487" s="139">
        <f t="shared" si="211"/>
        <v>29043.599999999999</v>
      </c>
      <c r="I487" s="72"/>
    </row>
    <row r="488" spans="1:9" ht="25.5" x14ac:dyDescent="0.2">
      <c r="A488" s="140" t="s">
        <v>102</v>
      </c>
      <c r="B488" s="79" t="s">
        <v>210</v>
      </c>
      <c r="C488" s="137" t="s">
        <v>705</v>
      </c>
      <c r="D488" s="141" t="s">
        <v>103</v>
      </c>
      <c r="E488" s="141"/>
      <c r="F488" s="138">
        <f>F489+F490</f>
        <v>0</v>
      </c>
      <c r="G488" s="138">
        <f t="shared" ref="G488:H488" si="212">G489+G490</f>
        <v>0</v>
      </c>
      <c r="H488" s="139">
        <f t="shared" si="212"/>
        <v>29043.599999999999</v>
      </c>
      <c r="I488" s="72"/>
    </row>
    <row r="489" spans="1:9" x14ac:dyDescent="0.2">
      <c r="A489" s="140" t="s">
        <v>104</v>
      </c>
      <c r="B489" s="79" t="s">
        <v>210</v>
      </c>
      <c r="C489" s="137" t="s">
        <v>705</v>
      </c>
      <c r="D489" s="141" t="s">
        <v>105</v>
      </c>
      <c r="E489" s="141">
        <v>900302</v>
      </c>
      <c r="F489" s="138">
        <v>0</v>
      </c>
      <c r="G489" s="138">
        <v>0</v>
      </c>
      <c r="H489" s="139">
        <v>22508.799999999999</v>
      </c>
      <c r="I489" s="72"/>
    </row>
    <row r="490" spans="1:9" x14ac:dyDescent="0.2">
      <c r="A490" s="140" t="s">
        <v>104</v>
      </c>
      <c r="B490" s="79" t="s">
        <v>210</v>
      </c>
      <c r="C490" s="137" t="s">
        <v>705</v>
      </c>
      <c r="D490" s="141" t="s">
        <v>105</v>
      </c>
      <c r="E490" s="141">
        <v>900100</v>
      </c>
      <c r="F490" s="138">
        <v>0</v>
      </c>
      <c r="G490" s="138">
        <v>0</v>
      </c>
      <c r="H490" s="139">
        <v>6534.8</v>
      </c>
      <c r="I490" s="72"/>
    </row>
    <row r="491" spans="1:9" ht="38.25" x14ac:dyDescent="0.2">
      <c r="A491" s="146" t="s">
        <v>829</v>
      </c>
      <c r="B491" s="82" t="s">
        <v>210</v>
      </c>
      <c r="C491" s="135" t="s">
        <v>831</v>
      </c>
      <c r="D491" s="190"/>
      <c r="E491" s="190"/>
      <c r="F491" s="132">
        <f>F492</f>
        <v>61849.9</v>
      </c>
      <c r="G491" s="132">
        <f t="shared" ref="G491:H493" si="213">G492</f>
        <v>0</v>
      </c>
      <c r="H491" s="133">
        <f t="shared" si="213"/>
        <v>0</v>
      </c>
      <c r="I491" s="72"/>
    </row>
    <row r="492" spans="1:9" ht="51" x14ac:dyDescent="0.2">
      <c r="A492" s="140" t="s">
        <v>830</v>
      </c>
      <c r="B492" s="79" t="s">
        <v>210</v>
      </c>
      <c r="C492" s="137" t="s">
        <v>832</v>
      </c>
      <c r="D492" s="191"/>
      <c r="E492" s="191"/>
      <c r="F492" s="138">
        <f>F493</f>
        <v>61849.9</v>
      </c>
      <c r="G492" s="138">
        <f t="shared" si="213"/>
        <v>0</v>
      </c>
      <c r="H492" s="139">
        <f t="shared" si="213"/>
        <v>0</v>
      </c>
      <c r="I492" s="72"/>
    </row>
    <row r="493" spans="1:9" x14ac:dyDescent="0.2">
      <c r="A493" s="140" t="s">
        <v>72</v>
      </c>
      <c r="B493" s="79" t="s">
        <v>210</v>
      </c>
      <c r="C493" s="137" t="s">
        <v>832</v>
      </c>
      <c r="D493" s="191">
        <v>800</v>
      </c>
      <c r="E493" s="191"/>
      <c r="F493" s="138">
        <f>F494</f>
        <v>61849.9</v>
      </c>
      <c r="G493" s="138">
        <f t="shared" si="213"/>
        <v>0</v>
      </c>
      <c r="H493" s="139">
        <f t="shared" si="213"/>
        <v>0</v>
      </c>
      <c r="I493" s="72"/>
    </row>
    <row r="494" spans="1:9" ht="38.25" x14ac:dyDescent="0.2">
      <c r="A494" s="140" t="s">
        <v>99</v>
      </c>
      <c r="B494" s="79" t="s">
        <v>210</v>
      </c>
      <c r="C494" s="137" t="s">
        <v>832</v>
      </c>
      <c r="D494" s="141">
        <v>810</v>
      </c>
      <c r="E494" s="191">
        <v>900100</v>
      </c>
      <c r="F494" s="138">
        <v>61849.9</v>
      </c>
      <c r="G494" s="138">
        <v>0</v>
      </c>
      <c r="H494" s="139">
        <v>0</v>
      </c>
      <c r="I494" s="72"/>
    </row>
    <row r="495" spans="1:9" ht="51" x14ac:dyDescent="0.2">
      <c r="A495" s="146" t="s">
        <v>708</v>
      </c>
      <c r="B495" s="82" t="s">
        <v>210</v>
      </c>
      <c r="C495" s="135" t="s">
        <v>449</v>
      </c>
      <c r="D495" s="145"/>
      <c r="E495" s="145"/>
      <c r="F495" s="132">
        <f>F496+F499</f>
        <v>1200</v>
      </c>
      <c r="G495" s="132">
        <f t="shared" ref="G495:H495" si="214">G496+G499</f>
        <v>1200</v>
      </c>
      <c r="H495" s="133">
        <f t="shared" si="214"/>
        <v>1200</v>
      </c>
      <c r="I495" s="72"/>
    </row>
    <row r="496" spans="1:9" ht="51" x14ac:dyDescent="0.2">
      <c r="A496" s="140" t="s">
        <v>709</v>
      </c>
      <c r="B496" s="79" t="s">
        <v>210</v>
      </c>
      <c r="C496" s="137" t="s">
        <v>707</v>
      </c>
      <c r="D496" s="141"/>
      <c r="E496" s="141"/>
      <c r="F496" s="138">
        <f>F497</f>
        <v>600</v>
      </c>
      <c r="G496" s="138">
        <f t="shared" ref="G496:H500" si="215">G497</f>
        <v>600</v>
      </c>
      <c r="H496" s="139">
        <f t="shared" si="215"/>
        <v>600</v>
      </c>
      <c r="I496" s="72"/>
    </row>
    <row r="497" spans="1:9" ht="25.5" x14ac:dyDescent="0.2">
      <c r="A497" s="140" t="s">
        <v>67</v>
      </c>
      <c r="B497" s="79" t="s">
        <v>210</v>
      </c>
      <c r="C497" s="137" t="s">
        <v>707</v>
      </c>
      <c r="D497" s="141">
        <v>200</v>
      </c>
      <c r="E497" s="141"/>
      <c r="F497" s="138">
        <f>F498</f>
        <v>600</v>
      </c>
      <c r="G497" s="138">
        <f t="shared" si="215"/>
        <v>600</v>
      </c>
      <c r="H497" s="139">
        <f t="shared" si="215"/>
        <v>600</v>
      </c>
      <c r="I497" s="72"/>
    </row>
    <row r="498" spans="1:9" ht="25.5" x14ac:dyDescent="0.2">
      <c r="A498" s="140" t="s">
        <v>69</v>
      </c>
      <c r="B498" s="79" t="s">
        <v>210</v>
      </c>
      <c r="C498" s="137" t="s">
        <v>707</v>
      </c>
      <c r="D498" s="141">
        <v>240</v>
      </c>
      <c r="E498" s="141">
        <v>900100</v>
      </c>
      <c r="F498" s="138">
        <v>600</v>
      </c>
      <c r="G498" s="138">
        <v>600</v>
      </c>
      <c r="H498" s="139">
        <v>600</v>
      </c>
      <c r="I498" s="120">
        <v>600</v>
      </c>
    </row>
    <row r="499" spans="1:9" ht="51" x14ac:dyDescent="0.2">
      <c r="A499" s="156" t="s">
        <v>710</v>
      </c>
      <c r="B499" s="79" t="s">
        <v>210</v>
      </c>
      <c r="C499" s="137" t="s">
        <v>450</v>
      </c>
      <c r="D499" s="141"/>
      <c r="E499" s="141"/>
      <c r="F499" s="138">
        <f>F500</f>
        <v>600</v>
      </c>
      <c r="G499" s="138">
        <f t="shared" si="215"/>
        <v>600</v>
      </c>
      <c r="H499" s="139">
        <f t="shared" si="215"/>
        <v>600</v>
      </c>
      <c r="I499" s="72"/>
    </row>
    <row r="500" spans="1:9" ht="25.5" x14ac:dyDescent="0.2">
      <c r="A500" s="140" t="s">
        <v>67</v>
      </c>
      <c r="B500" s="79" t="s">
        <v>210</v>
      </c>
      <c r="C500" s="137" t="s">
        <v>450</v>
      </c>
      <c r="D500" s="141">
        <v>200</v>
      </c>
      <c r="E500" s="141"/>
      <c r="F500" s="138">
        <f>F501</f>
        <v>600</v>
      </c>
      <c r="G500" s="138">
        <f t="shared" si="215"/>
        <v>600</v>
      </c>
      <c r="H500" s="139">
        <f t="shared" si="215"/>
        <v>600</v>
      </c>
      <c r="I500" s="72"/>
    </row>
    <row r="501" spans="1:9" ht="25.5" x14ac:dyDescent="0.2">
      <c r="A501" s="140" t="s">
        <v>69</v>
      </c>
      <c r="B501" s="79" t="s">
        <v>210</v>
      </c>
      <c r="C501" s="137" t="s">
        <v>450</v>
      </c>
      <c r="D501" s="141">
        <v>240</v>
      </c>
      <c r="E501" s="141">
        <v>900100</v>
      </c>
      <c r="F501" s="138">
        <v>600</v>
      </c>
      <c r="G501" s="138">
        <v>600</v>
      </c>
      <c r="H501" s="139">
        <v>600</v>
      </c>
      <c r="I501" s="72"/>
    </row>
    <row r="502" spans="1:9" ht="25.5" x14ac:dyDescent="0.2">
      <c r="A502" s="153" t="s">
        <v>824</v>
      </c>
      <c r="B502" s="82" t="s">
        <v>210</v>
      </c>
      <c r="C502" s="135" t="s">
        <v>392</v>
      </c>
      <c r="D502" s="92"/>
      <c r="E502" s="92"/>
      <c r="F502" s="132">
        <f t="shared" ref="F502:H505" si="216">F503</f>
        <v>3253.2</v>
      </c>
      <c r="G502" s="132">
        <f t="shared" si="216"/>
        <v>4000</v>
      </c>
      <c r="H502" s="133">
        <f t="shared" si="216"/>
        <v>4000</v>
      </c>
      <c r="I502" s="72"/>
    </row>
    <row r="503" spans="1:9" ht="25.5" customHeight="1" x14ac:dyDescent="0.2">
      <c r="A503" s="192" t="s">
        <v>444</v>
      </c>
      <c r="B503" s="82" t="s">
        <v>210</v>
      </c>
      <c r="C503" s="135" t="s">
        <v>393</v>
      </c>
      <c r="D503" s="145"/>
      <c r="E503" s="145"/>
      <c r="F503" s="132">
        <f>F504</f>
        <v>3253.2</v>
      </c>
      <c r="G503" s="132">
        <f t="shared" si="216"/>
        <v>4000</v>
      </c>
      <c r="H503" s="133">
        <f t="shared" si="216"/>
        <v>4000</v>
      </c>
      <c r="I503" s="72"/>
    </row>
    <row r="504" spans="1:9" ht="25.5" x14ac:dyDescent="0.2">
      <c r="A504" s="156" t="s">
        <v>306</v>
      </c>
      <c r="B504" s="79" t="s">
        <v>210</v>
      </c>
      <c r="C504" s="158" t="s">
        <v>711</v>
      </c>
      <c r="D504" s="141"/>
      <c r="E504" s="141"/>
      <c r="F504" s="138">
        <f>F505</f>
        <v>3253.2</v>
      </c>
      <c r="G504" s="138">
        <f t="shared" si="216"/>
        <v>4000</v>
      </c>
      <c r="H504" s="139">
        <f t="shared" si="216"/>
        <v>4000</v>
      </c>
      <c r="I504" s="72"/>
    </row>
    <row r="505" spans="1:9" ht="25.5" x14ac:dyDescent="0.2">
      <c r="A505" s="140" t="s">
        <v>67</v>
      </c>
      <c r="B505" s="79" t="s">
        <v>210</v>
      </c>
      <c r="C505" s="158" t="s">
        <v>711</v>
      </c>
      <c r="D505" s="141" t="s">
        <v>68</v>
      </c>
      <c r="E505" s="141"/>
      <c r="F505" s="138">
        <f t="shared" si="216"/>
        <v>3253.2</v>
      </c>
      <c r="G505" s="138">
        <f t="shared" si="216"/>
        <v>4000</v>
      </c>
      <c r="H505" s="139">
        <f t="shared" si="216"/>
        <v>4000</v>
      </c>
      <c r="I505" s="72"/>
    </row>
    <row r="506" spans="1:9" ht="25.5" x14ac:dyDescent="0.2">
      <c r="A506" s="140" t="s">
        <v>69</v>
      </c>
      <c r="B506" s="79" t="s">
        <v>210</v>
      </c>
      <c r="C506" s="158" t="s">
        <v>711</v>
      </c>
      <c r="D506" s="141" t="s">
        <v>70</v>
      </c>
      <c r="E506" s="141">
        <v>900100</v>
      </c>
      <c r="F506" s="138">
        <v>3253.2</v>
      </c>
      <c r="G506" s="138">
        <v>4000</v>
      </c>
      <c r="H506" s="139">
        <v>4000</v>
      </c>
      <c r="I506" s="72"/>
    </row>
    <row r="507" spans="1:9" x14ac:dyDescent="0.2">
      <c r="A507" s="146" t="s">
        <v>106</v>
      </c>
      <c r="B507" s="82" t="s">
        <v>211</v>
      </c>
      <c r="C507" s="135"/>
      <c r="D507" s="145"/>
      <c r="E507" s="145"/>
      <c r="F507" s="132">
        <f>F508+F520+F514+F535+F529+F574</f>
        <v>637533</v>
      </c>
      <c r="G507" s="132">
        <f t="shared" ref="G507:H507" si="217">G508+G520+G514+G535+G529+G574</f>
        <v>285084</v>
      </c>
      <c r="H507" s="132">
        <f t="shared" si="217"/>
        <v>279109.2</v>
      </c>
      <c r="I507" s="121">
        <f>I508+I520+I514+I535+I529</f>
        <v>0</v>
      </c>
    </row>
    <row r="508" spans="1:9" x14ac:dyDescent="0.2">
      <c r="A508" s="151" t="s">
        <v>278</v>
      </c>
      <c r="B508" s="82" t="s">
        <v>211</v>
      </c>
      <c r="C508" s="135" t="s">
        <v>162</v>
      </c>
      <c r="D508" s="92"/>
      <c r="E508" s="92"/>
      <c r="F508" s="132">
        <f>F509</f>
        <v>1197</v>
      </c>
      <c r="G508" s="132">
        <f t="shared" ref="G508:H508" si="218">G509</f>
        <v>1197</v>
      </c>
      <c r="H508" s="133">
        <f t="shared" si="218"/>
        <v>1197</v>
      </c>
      <c r="I508" s="72"/>
    </row>
    <row r="509" spans="1:9" ht="25.5" x14ac:dyDescent="0.2">
      <c r="A509" s="151" t="s">
        <v>695</v>
      </c>
      <c r="B509" s="82" t="s">
        <v>211</v>
      </c>
      <c r="C509" s="135" t="s">
        <v>361</v>
      </c>
      <c r="D509" s="145"/>
      <c r="E509" s="145"/>
      <c r="F509" s="132">
        <f t="shared" ref="F509:H510" si="219">F510</f>
        <v>1197</v>
      </c>
      <c r="G509" s="132">
        <f t="shared" si="219"/>
        <v>1197</v>
      </c>
      <c r="H509" s="133">
        <f t="shared" si="219"/>
        <v>1197</v>
      </c>
      <c r="I509" s="72"/>
    </row>
    <row r="510" spans="1:9" ht="25.5" x14ac:dyDescent="0.2">
      <c r="A510" s="151" t="s">
        <v>696</v>
      </c>
      <c r="B510" s="79" t="s">
        <v>211</v>
      </c>
      <c r="C510" s="137" t="s">
        <v>362</v>
      </c>
      <c r="D510" s="141"/>
      <c r="E510" s="141"/>
      <c r="F510" s="138">
        <f>F511</f>
        <v>1197</v>
      </c>
      <c r="G510" s="138">
        <f t="shared" si="219"/>
        <v>1197</v>
      </c>
      <c r="H510" s="139">
        <f t="shared" si="219"/>
        <v>1197</v>
      </c>
      <c r="I510" s="72"/>
    </row>
    <row r="511" spans="1:9" x14ac:dyDescent="0.2">
      <c r="A511" s="140" t="s">
        <v>360</v>
      </c>
      <c r="B511" s="79" t="s">
        <v>211</v>
      </c>
      <c r="C511" s="137" t="s">
        <v>363</v>
      </c>
      <c r="D511" s="141"/>
      <c r="E511" s="141"/>
      <c r="F511" s="138">
        <f t="shared" ref="F511:H512" si="220">F512</f>
        <v>1197</v>
      </c>
      <c r="G511" s="138">
        <f t="shared" si="220"/>
        <v>1197</v>
      </c>
      <c r="H511" s="139">
        <f t="shared" si="220"/>
        <v>1197</v>
      </c>
      <c r="I511" s="72"/>
    </row>
    <row r="512" spans="1:9" ht="25.5" x14ac:dyDescent="0.2">
      <c r="A512" s="140" t="s">
        <v>83</v>
      </c>
      <c r="B512" s="79" t="s">
        <v>211</v>
      </c>
      <c r="C512" s="137" t="s">
        <v>363</v>
      </c>
      <c r="D512" s="141" t="s">
        <v>84</v>
      </c>
      <c r="E512" s="141"/>
      <c r="F512" s="138">
        <f t="shared" si="220"/>
        <v>1197</v>
      </c>
      <c r="G512" s="138">
        <f t="shared" si="220"/>
        <v>1197</v>
      </c>
      <c r="H512" s="139">
        <f t="shared" si="220"/>
        <v>1197</v>
      </c>
      <c r="I512" s="72"/>
    </row>
    <row r="513" spans="1:9" x14ac:dyDescent="0.2">
      <c r="A513" s="140" t="s">
        <v>85</v>
      </c>
      <c r="B513" s="79" t="s">
        <v>211</v>
      </c>
      <c r="C513" s="137" t="s">
        <v>363</v>
      </c>
      <c r="D513" s="141" t="s">
        <v>86</v>
      </c>
      <c r="E513" s="141">
        <v>900100</v>
      </c>
      <c r="F513" s="138">
        <v>1197</v>
      </c>
      <c r="G513" s="138">
        <v>1197</v>
      </c>
      <c r="H513" s="139">
        <v>1197</v>
      </c>
      <c r="I513" s="72"/>
    </row>
    <row r="514" spans="1:9" x14ac:dyDescent="0.2">
      <c r="A514" s="81" t="s">
        <v>437</v>
      </c>
      <c r="B514" s="82" t="s">
        <v>211</v>
      </c>
      <c r="C514" s="135" t="s">
        <v>144</v>
      </c>
      <c r="D514" s="141"/>
      <c r="E514" s="141"/>
      <c r="F514" s="132">
        <f>F515</f>
        <v>12500</v>
      </c>
      <c r="G514" s="132">
        <f>G515</f>
        <v>10000</v>
      </c>
      <c r="H514" s="133">
        <f>H515</f>
        <v>10000</v>
      </c>
      <c r="I514" s="72"/>
    </row>
    <row r="515" spans="1:9" x14ac:dyDescent="0.2">
      <c r="A515" s="151" t="s">
        <v>657</v>
      </c>
      <c r="B515" s="82" t="s">
        <v>211</v>
      </c>
      <c r="C515" s="135" t="s">
        <v>365</v>
      </c>
      <c r="D515" s="141"/>
      <c r="E515" s="141"/>
      <c r="F515" s="132">
        <f>F516</f>
        <v>12500</v>
      </c>
      <c r="G515" s="132">
        <f t="shared" ref="G515:H518" si="221">G516</f>
        <v>10000</v>
      </c>
      <c r="H515" s="133">
        <f t="shared" si="221"/>
        <v>10000</v>
      </c>
      <c r="I515" s="72"/>
    </row>
    <row r="516" spans="1:9" ht="25.5" x14ac:dyDescent="0.2">
      <c r="A516" s="151" t="s">
        <v>658</v>
      </c>
      <c r="B516" s="82" t="s">
        <v>211</v>
      </c>
      <c r="C516" s="135" t="s">
        <v>421</v>
      </c>
      <c r="D516" s="141"/>
      <c r="E516" s="141"/>
      <c r="F516" s="132">
        <f>F517</f>
        <v>12500</v>
      </c>
      <c r="G516" s="132">
        <f t="shared" si="221"/>
        <v>10000</v>
      </c>
      <c r="H516" s="133">
        <f t="shared" si="221"/>
        <v>10000</v>
      </c>
      <c r="I516" s="72"/>
    </row>
    <row r="517" spans="1:9" x14ac:dyDescent="0.2">
      <c r="A517" s="181" t="s">
        <v>420</v>
      </c>
      <c r="B517" s="79" t="s">
        <v>211</v>
      </c>
      <c r="C517" s="137" t="s">
        <v>656</v>
      </c>
      <c r="D517" s="141"/>
      <c r="E517" s="141"/>
      <c r="F517" s="138">
        <f>F518</f>
        <v>12500</v>
      </c>
      <c r="G517" s="138">
        <f t="shared" si="221"/>
        <v>10000</v>
      </c>
      <c r="H517" s="139">
        <f t="shared" si="221"/>
        <v>10000</v>
      </c>
      <c r="I517" s="72"/>
    </row>
    <row r="518" spans="1:9" ht="25.5" x14ac:dyDescent="0.2">
      <c r="A518" s="140" t="s">
        <v>67</v>
      </c>
      <c r="B518" s="79" t="s">
        <v>211</v>
      </c>
      <c r="C518" s="137" t="s">
        <v>656</v>
      </c>
      <c r="D518" s="141" t="s">
        <v>68</v>
      </c>
      <c r="E518" s="84"/>
      <c r="F518" s="138">
        <f>F519</f>
        <v>12500</v>
      </c>
      <c r="G518" s="138">
        <f t="shared" si="221"/>
        <v>10000</v>
      </c>
      <c r="H518" s="139">
        <f t="shared" si="221"/>
        <v>10000</v>
      </c>
      <c r="I518" s="72"/>
    </row>
    <row r="519" spans="1:9" ht="25.5" x14ac:dyDescent="0.2">
      <c r="A519" s="181" t="s">
        <v>69</v>
      </c>
      <c r="B519" s="79" t="s">
        <v>211</v>
      </c>
      <c r="C519" s="137" t="s">
        <v>656</v>
      </c>
      <c r="D519" s="141" t="s">
        <v>70</v>
      </c>
      <c r="E519" s="141">
        <v>900100</v>
      </c>
      <c r="F519" s="138">
        <v>12500</v>
      </c>
      <c r="G519" s="138">
        <v>10000</v>
      </c>
      <c r="H519" s="139">
        <v>10000</v>
      </c>
      <c r="I519" s="72"/>
    </row>
    <row r="520" spans="1:9" ht="25.5" x14ac:dyDescent="0.2">
      <c r="A520" s="123" t="s">
        <v>537</v>
      </c>
      <c r="B520" s="82" t="s">
        <v>211</v>
      </c>
      <c r="C520" s="135" t="s">
        <v>167</v>
      </c>
      <c r="D520" s="145"/>
      <c r="E520" s="145"/>
      <c r="F520" s="132">
        <f>F521</f>
        <v>25200</v>
      </c>
      <c r="G520" s="132">
        <f t="shared" ref="G520:H520" si="222">G521</f>
        <v>24400</v>
      </c>
      <c r="H520" s="133">
        <f t="shared" si="222"/>
        <v>24400</v>
      </c>
      <c r="I520" s="72"/>
    </row>
    <row r="521" spans="1:9" x14ac:dyDescent="0.2">
      <c r="A521" s="146" t="s">
        <v>690</v>
      </c>
      <c r="B521" s="82" t="s">
        <v>211</v>
      </c>
      <c r="C521" s="135" t="s">
        <v>354</v>
      </c>
      <c r="D521" s="141"/>
      <c r="E521" s="141"/>
      <c r="F521" s="132">
        <f>F522</f>
        <v>25200</v>
      </c>
      <c r="G521" s="132">
        <f t="shared" ref="G521:H521" si="223">G522</f>
        <v>24400</v>
      </c>
      <c r="H521" s="133">
        <f t="shared" si="223"/>
        <v>24400</v>
      </c>
      <c r="I521" s="72"/>
    </row>
    <row r="522" spans="1:9" ht="25.5" x14ac:dyDescent="0.2">
      <c r="A522" s="140" t="s">
        <v>353</v>
      </c>
      <c r="B522" s="79" t="s">
        <v>211</v>
      </c>
      <c r="C522" s="144" t="s">
        <v>355</v>
      </c>
      <c r="D522" s="141"/>
      <c r="E522" s="141"/>
      <c r="F522" s="138">
        <f>F523+F525+F527</f>
        <v>25200</v>
      </c>
      <c r="G522" s="138">
        <f t="shared" ref="G522:H522" si="224">G523+G525+G527</f>
        <v>24400</v>
      </c>
      <c r="H522" s="138">
        <f t="shared" si="224"/>
        <v>24400</v>
      </c>
      <c r="I522" s="72"/>
    </row>
    <row r="523" spans="1:9" ht="38.25" x14ac:dyDescent="0.2">
      <c r="A523" s="140" t="s">
        <v>62</v>
      </c>
      <c r="B523" s="79" t="s">
        <v>211</v>
      </c>
      <c r="C523" s="144" t="s">
        <v>355</v>
      </c>
      <c r="D523" s="141" t="s">
        <v>63</v>
      </c>
      <c r="E523" s="141"/>
      <c r="F523" s="138">
        <f>F524</f>
        <v>12715.2</v>
      </c>
      <c r="G523" s="138">
        <f t="shared" ref="G523:H523" si="225">G524</f>
        <v>12715.2</v>
      </c>
      <c r="H523" s="139">
        <f t="shared" si="225"/>
        <v>12715.2</v>
      </c>
      <c r="I523" s="72"/>
    </row>
    <row r="524" spans="1:9" x14ac:dyDescent="0.2">
      <c r="A524" s="140" t="s">
        <v>81</v>
      </c>
      <c r="B524" s="79" t="s">
        <v>211</v>
      </c>
      <c r="C524" s="144" t="s">
        <v>355</v>
      </c>
      <c r="D524" s="141">
        <v>110</v>
      </c>
      <c r="E524" s="141">
        <v>900100</v>
      </c>
      <c r="F524" s="138">
        <v>12715.2</v>
      </c>
      <c r="G524" s="138">
        <v>12715.2</v>
      </c>
      <c r="H524" s="139">
        <v>12715.2</v>
      </c>
      <c r="I524" s="72"/>
    </row>
    <row r="525" spans="1:9" ht="25.5" x14ac:dyDescent="0.2">
      <c r="A525" s="140" t="s">
        <v>67</v>
      </c>
      <c r="B525" s="82" t="s">
        <v>211</v>
      </c>
      <c r="C525" s="144" t="s">
        <v>355</v>
      </c>
      <c r="D525" s="141" t="s">
        <v>68</v>
      </c>
      <c r="E525" s="141"/>
      <c r="F525" s="138">
        <f>F526</f>
        <v>12384.8</v>
      </c>
      <c r="G525" s="138">
        <f t="shared" ref="G525:H525" si="226">G526</f>
        <v>11684.8</v>
      </c>
      <c r="H525" s="139">
        <f t="shared" si="226"/>
        <v>11684.8</v>
      </c>
      <c r="I525" s="72"/>
    </row>
    <row r="526" spans="1:9" ht="25.5" x14ac:dyDescent="0.2">
      <c r="A526" s="140" t="s">
        <v>69</v>
      </c>
      <c r="B526" s="79" t="s">
        <v>211</v>
      </c>
      <c r="C526" s="144" t="s">
        <v>355</v>
      </c>
      <c r="D526" s="141" t="s">
        <v>70</v>
      </c>
      <c r="E526" s="141">
        <v>900100</v>
      </c>
      <c r="F526" s="138">
        <v>12384.8</v>
      </c>
      <c r="G526" s="138">
        <v>11684.8</v>
      </c>
      <c r="H526" s="139">
        <v>11684.8</v>
      </c>
      <c r="I526" s="72"/>
    </row>
    <row r="527" spans="1:9" x14ac:dyDescent="0.2">
      <c r="A527" s="140" t="s">
        <v>72</v>
      </c>
      <c r="B527" s="79" t="s">
        <v>211</v>
      </c>
      <c r="C527" s="144" t="s">
        <v>355</v>
      </c>
      <c r="D527" s="141">
        <v>800</v>
      </c>
      <c r="E527" s="141"/>
      <c r="F527" s="138">
        <f>F528</f>
        <v>100</v>
      </c>
      <c r="G527" s="138">
        <f t="shared" ref="G527:H527" si="227">G528</f>
        <v>0</v>
      </c>
      <c r="H527" s="138">
        <f t="shared" si="227"/>
        <v>0</v>
      </c>
      <c r="I527" s="72"/>
    </row>
    <row r="528" spans="1:9" x14ac:dyDescent="0.2">
      <c r="A528" s="140" t="s">
        <v>74</v>
      </c>
      <c r="B528" s="79" t="s">
        <v>211</v>
      </c>
      <c r="C528" s="144" t="s">
        <v>355</v>
      </c>
      <c r="D528" s="141">
        <v>850</v>
      </c>
      <c r="E528" s="141">
        <v>900100</v>
      </c>
      <c r="F528" s="138">
        <v>100</v>
      </c>
      <c r="G528" s="138">
        <v>0</v>
      </c>
      <c r="H528" s="139">
        <v>0</v>
      </c>
      <c r="I528" s="72"/>
    </row>
    <row r="529" spans="1:9" ht="25.5" x14ac:dyDescent="0.2">
      <c r="A529" s="153" t="s">
        <v>545</v>
      </c>
      <c r="B529" s="82" t="s">
        <v>211</v>
      </c>
      <c r="C529" s="135" t="s">
        <v>143</v>
      </c>
      <c r="D529" s="141"/>
      <c r="E529" s="141"/>
      <c r="F529" s="132">
        <f>F530</f>
        <v>3607</v>
      </c>
      <c r="G529" s="132">
        <f t="shared" ref="G529:H530" si="228">G530</f>
        <v>3607</v>
      </c>
      <c r="H529" s="133">
        <f t="shared" si="228"/>
        <v>3607</v>
      </c>
      <c r="I529" s="72"/>
    </row>
    <row r="530" spans="1:9" x14ac:dyDescent="0.2">
      <c r="A530" s="153" t="s">
        <v>712</v>
      </c>
      <c r="B530" s="82" t="s">
        <v>211</v>
      </c>
      <c r="C530" s="135" t="s">
        <v>714</v>
      </c>
      <c r="D530" s="141"/>
      <c r="E530" s="141"/>
      <c r="F530" s="132">
        <f>F531</f>
        <v>3607</v>
      </c>
      <c r="G530" s="132">
        <f t="shared" si="228"/>
        <v>3607</v>
      </c>
      <c r="H530" s="133">
        <f t="shared" si="228"/>
        <v>3607</v>
      </c>
      <c r="I530" s="72"/>
    </row>
    <row r="531" spans="1:9" ht="51.75" customHeight="1" x14ac:dyDescent="0.2">
      <c r="A531" s="153" t="s">
        <v>713</v>
      </c>
      <c r="B531" s="82" t="s">
        <v>211</v>
      </c>
      <c r="C531" s="157" t="s">
        <v>155</v>
      </c>
      <c r="D531" s="145"/>
      <c r="E531" s="145"/>
      <c r="F531" s="132">
        <f>F532</f>
        <v>3607</v>
      </c>
      <c r="G531" s="132">
        <f t="shared" ref="G531:H531" si="229">G532</f>
        <v>3607</v>
      </c>
      <c r="H531" s="133">
        <f t="shared" si="229"/>
        <v>3607</v>
      </c>
      <c r="I531" s="72"/>
    </row>
    <row r="532" spans="1:9" x14ac:dyDescent="0.2">
      <c r="A532" s="156" t="s">
        <v>879</v>
      </c>
      <c r="B532" s="79" t="s">
        <v>211</v>
      </c>
      <c r="C532" s="158" t="s">
        <v>878</v>
      </c>
      <c r="D532" s="141"/>
      <c r="E532" s="141"/>
      <c r="F532" s="138">
        <f>F534</f>
        <v>3607</v>
      </c>
      <c r="G532" s="138">
        <f t="shared" ref="G532:H532" si="230">G534</f>
        <v>3607</v>
      </c>
      <c r="H532" s="139">
        <f t="shared" si="230"/>
        <v>3607</v>
      </c>
      <c r="I532" s="72"/>
    </row>
    <row r="533" spans="1:9" ht="25.5" x14ac:dyDescent="0.2">
      <c r="A533" s="140" t="s">
        <v>83</v>
      </c>
      <c r="B533" s="79" t="s">
        <v>211</v>
      </c>
      <c r="C533" s="158" t="s">
        <v>878</v>
      </c>
      <c r="D533" s="141">
        <v>600</v>
      </c>
      <c r="E533" s="141"/>
      <c r="F533" s="138">
        <f>F534</f>
        <v>3607</v>
      </c>
      <c r="G533" s="138">
        <f t="shared" ref="G533:H533" si="231">G534</f>
        <v>3607</v>
      </c>
      <c r="H533" s="139">
        <f t="shared" si="231"/>
        <v>3607</v>
      </c>
      <c r="I533" s="72"/>
    </row>
    <row r="534" spans="1:9" x14ac:dyDescent="0.2">
      <c r="A534" s="140" t="s">
        <v>85</v>
      </c>
      <c r="B534" s="79" t="s">
        <v>211</v>
      </c>
      <c r="C534" s="158" t="s">
        <v>878</v>
      </c>
      <c r="D534" s="141">
        <v>610</v>
      </c>
      <c r="E534" s="141">
        <v>900100</v>
      </c>
      <c r="F534" s="138">
        <v>3607</v>
      </c>
      <c r="G534" s="138">
        <v>3607</v>
      </c>
      <c r="H534" s="139">
        <v>3607</v>
      </c>
      <c r="I534" s="72"/>
    </row>
    <row r="535" spans="1:9" ht="25.5" x14ac:dyDescent="0.2">
      <c r="A535" s="146" t="s">
        <v>309</v>
      </c>
      <c r="B535" s="82" t="s">
        <v>211</v>
      </c>
      <c r="C535" s="135" t="s">
        <v>310</v>
      </c>
      <c r="D535" s="145"/>
      <c r="E535" s="145"/>
      <c r="F535" s="132">
        <f>F536+F553</f>
        <v>589943.19999999995</v>
      </c>
      <c r="G535" s="132">
        <f>G536+G553</f>
        <v>245880</v>
      </c>
      <c r="H535" s="133">
        <f>H536+H553</f>
        <v>239905.2</v>
      </c>
      <c r="I535" s="72"/>
    </row>
    <row r="536" spans="1:9" x14ac:dyDescent="0.2">
      <c r="A536" s="134" t="s">
        <v>311</v>
      </c>
      <c r="B536" s="82" t="s">
        <v>211</v>
      </c>
      <c r="C536" s="135" t="s">
        <v>312</v>
      </c>
      <c r="D536" s="145"/>
      <c r="E536" s="145"/>
      <c r="F536" s="132">
        <f>F548+F537</f>
        <v>155577</v>
      </c>
      <c r="G536" s="132">
        <f>G548+G537</f>
        <v>23600</v>
      </c>
      <c r="H536" s="133">
        <f>H548+H537</f>
        <v>3600</v>
      </c>
      <c r="I536" s="72"/>
    </row>
    <row r="537" spans="1:9" ht="25.5" x14ac:dyDescent="0.2">
      <c r="A537" s="142" t="s">
        <v>390</v>
      </c>
      <c r="B537" s="82" t="s">
        <v>211</v>
      </c>
      <c r="C537" s="135" t="s">
        <v>391</v>
      </c>
      <c r="D537" s="145"/>
      <c r="E537" s="145"/>
      <c r="F537" s="132">
        <f>F545+F541+F538</f>
        <v>41301.699999999997</v>
      </c>
      <c r="G537" s="132">
        <f t="shared" ref="G537:H537" si="232">G545+G541+G538</f>
        <v>23600</v>
      </c>
      <c r="H537" s="132">
        <f t="shared" si="232"/>
        <v>3600</v>
      </c>
      <c r="I537" s="72"/>
    </row>
    <row r="538" spans="1:9" ht="28.5" customHeight="1" x14ac:dyDescent="0.2">
      <c r="A538" s="193" t="s">
        <v>803</v>
      </c>
      <c r="B538" s="79" t="s">
        <v>211</v>
      </c>
      <c r="C538" s="144" t="s">
        <v>804</v>
      </c>
      <c r="D538" s="141"/>
      <c r="E538" s="141"/>
      <c r="F538" s="138">
        <f>F539</f>
        <v>11821.5</v>
      </c>
      <c r="G538" s="138">
        <f t="shared" ref="G538:H539" si="233">G539</f>
        <v>20000</v>
      </c>
      <c r="H538" s="139">
        <f t="shared" si="233"/>
        <v>0</v>
      </c>
      <c r="I538" s="72"/>
    </row>
    <row r="539" spans="1:9" ht="25.5" x14ac:dyDescent="0.2">
      <c r="A539" s="140" t="s">
        <v>67</v>
      </c>
      <c r="B539" s="79" t="s">
        <v>211</v>
      </c>
      <c r="C539" s="144" t="s">
        <v>804</v>
      </c>
      <c r="D539" s="141">
        <v>200</v>
      </c>
      <c r="E539" s="141"/>
      <c r="F539" s="138">
        <f>F540</f>
        <v>11821.5</v>
      </c>
      <c r="G539" s="138">
        <f t="shared" si="233"/>
        <v>20000</v>
      </c>
      <c r="H539" s="139">
        <f t="shared" si="233"/>
        <v>0</v>
      </c>
      <c r="I539" s="72"/>
    </row>
    <row r="540" spans="1:9" ht="25.5" x14ac:dyDescent="0.2">
      <c r="A540" s="140" t="s">
        <v>69</v>
      </c>
      <c r="B540" s="79" t="s">
        <v>211</v>
      </c>
      <c r="C540" s="144" t="s">
        <v>804</v>
      </c>
      <c r="D540" s="141">
        <v>240</v>
      </c>
      <c r="E540" s="141">
        <v>900100</v>
      </c>
      <c r="F540" s="138">
        <v>11821.5</v>
      </c>
      <c r="G540" s="138">
        <v>20000</v>
      </c>
      <c r="H540" s="139">
        <v>0</v>
      </c>
      <c r="I540" s="72"/>
    </row>
    <row r="541" spans="1:9" ht="25.5" x14ac:dyDescent="0.2">
      <c r="A541" s="140" t="s">
        <v>737</v>
      </c>
      <c r="B541" s="79" t="s">
        <v>211</v>
      </c>
      <c r="C541" s="144" t="s">
        <v>738</v>
      </c>
      <c r="D541" s="141"/>
      <c r="E541" s="141"/>
      <c r="F541" s="138">
        <f>F542</f>
        <v>23810</v>
      </c>
      <c r="G541" s="138">
        <f t="shared" ref="G541:H541" si="234">G542</f>
        <v>0</v>
      </c>
      <c r="H541" s="139">
        <f t="shared" si="234"/>
        <v>0</v>
      </c>
      <c r="I541" s="72"/>
    </row>
    <row r="542" spans="1:9" ht="25.5" x14ac:dyDescent="0.2">
      <c r="A542" s="140" t="s">
        <v>67</v>
      </c>
      <c r="B542" s="79" t="s">
        <v>211</v>
      </c>
      <c r="C542" s="144" t="s">
        <v>738</v>
      </c>
      <c r="D542" s="141">
        <v>200</v>
      </c>
      <c r="E542" s="141"/>
      <c r="F542" s="138">
        <f>F543+F544</f>
        <v>23810</v>
      </c>
      <c r="G542" s="138">
        <f t="shared" ref="G542:H542" si="235">G543+G544</f>
        <v>0</v>
      </c>
      <c r="H542" s="139">
        <f t="shared" si="235"/>
        <v>0</v>
      </c>
      <c r="I542" s="72"/>
    </row>
    <row r="543" spans="1:9" ht="25.5" x14ac:dyDescent="0.2">
      <c r="A543" s="140" t="s">
        <v>69</v>
      </c>
      <c r="B543" s="79" t="s">
        <v>211</v>
      </c>
      <c r="C543" s="144" t="s">
        <v>738</v>
      </c>
      <c r="D543" s="141">
        <v>240</v>
      </c>
      <c r="E543" s="141">
        <v>900302</v>
      </c>
      <c r="F543" s="138">
        <v>7143</v>
      </c>
      <c r="G543" s="138">
        <v>0</v>
      </c>
      <c r="H543" s="139">
        <v>0</v>
      </c>
      <c r="I543" s="72"/>
    </row>
    <row r="544" spans="1:9" ht="25.5" x14ac:dyDescent="0.2">
      <c r="A544" s="140" t="s">
        <v>69</v>
      </c>
      <c r="B544" s="79" t="s">
        <v>211</v>
      </c>
      <c r="C544" s="144" t="s">
        <v>738</v>
      </c>
      <c r="D544" s="141">
        <v>240</v>
      </c>
      <c r="E544" s="141">
        <v>900100</v>
      </c>
      <c r="F544" s="138">
        <v>16667</v>
      </c>
      <c r="G544" s="138">
        <v>0</v>
      </c>
      <c r="H544" s="139">
        <v>0</v>
      </c>
      <c r="I544" s="72"/>
    </row>
    <row r="545" spans="1:9" ht="38.25" x14ac:dyDescent="0.2">
      <c r="A545" s="140" t="s">
        <v>426</v>
      </c>
      <c r="B545" s="79" t="s">
        <v>211</v>
      </c>
      <c r="C545" s="144" t="s">
        <v>425</v>
      </c>
      <c r="D545" s="141"/>
      <c r="E545" s="141"/>
      <c r="F545" s="138">
        <f>F546</f>
        <v>5670.2</v>
      </c>
      <c r="G545" s="138">
        <f t="shared" ref="G545:H546" si="236">G546</f>
        <v>3600</v>
      </c>
      <c r="H545" s="139">
        <f t="shared" si="236"/>
        <v>3600</v>
      </c>
      <c r="I545" s="72"/>
    </row>
    <row r="546" spans="1:9" ht="25.5" x14ac:dyDescent="0.2">
      <c r="A546" s="140" t="s">
        <v>67</v>
      </c>
      <c r="B546" s="79" t="s">
        <v>211</v>
      </c>
      <c r="C546" s="144" t="s">
        <v>425</v>
      </c>
      <c r="D546" s="141">
        <v>200</v>
      </c>
      <c r="E546" s="141"/>
      <c r="F546" s="138">
        <f>F547</f>
        <v>5670.2</v>
      </c>
      <c r="G546" s="138">
        <f t="shared" si="236"/>
        <v>3600</v>
      </c>
      <c r="H546" s="139">
        <f t="shared" si="236"/>
        <v>3600</v>
      </c>
      <c r="I546" s="72"/>
    </row>
    <row r="547" spans="1:9" ht="25.5" x14ac:dyDescent="0.2">
      <c r="A547" s="140" t="s">
        <v>69</v>
      </c>
      <c r="B547" s="79" t="s">
        <v>211</v>
      </c>
      <c r="C547" s="144" t="s">
        <v>425</v>
      </c>
      <c r="D547" s="141">
        <v>240</v>
      </c>
      <c r="E547" s="141">
        <v>900100</v>
      </c>
      <c r="F547" s="138">
        <v>5670.2</v>
      </c>
      <c r="G547" s="138">
        <v>3600</v>
      </c>
      <c r="H547" s="139">
        <v>3600</v>
      </c>
      <c r="I547" s="72"/>
    </row>
    <row r="548" spans="1:9" x14ac:dyDescent="0.2">
      <c r="A548" s="146" t="s">
        <v>191</v>
      </c>
      <c r="B548" s="82" t="s">
        <v>211</v>
      </c>
      <c r="C548" s="135" t="s">
        <v>313</v>
      </c>
      <c r="D548" s="145"/>
      <c r="E548" s="145"/>
      <c r="F548" s="132">
        <f>F549</f>
        <v>114275.3</v>
      </c>
      <c r="G548" s="132">
        <f t="shared" ref="G548:H548" si="237">G549</f>
        <v>0</v>
      </c>
      <c r="H548" s="133">
        <f t="shared" si="237"/>
        <v>0</v>
      </c>
      <c r="I548" s="72"/>
    </row>
    <row r="549" spans="1:9" ht="38.25" x14ac:dyDescent="0.2">
      <c r="A549" s="140" t="s">
        <v>730</v>
      </c>
      <c r="B549" s="79" t="s">
        <v>211</v>
      </c>
      <c r="C549" s="137" t="s">
        <v>466</v>
      </c>
      <c r="D549" s="141"/>
      <c r="E549" s="141"/>
      <c r="F549" s="138">
        <f t="shared" ref="F549:G549" si="238">F550</f>
        <v>114275.3</v>
      </c>
      <c r="G549" s="138">
        <f t="shared" si="238"/>
        <v>0</v>
      </c>
      <c r="H549" s="139">
        <f>H550</f>
        <v>0</v>
      </c>
      <c r="I549" s="72"/>
    </row>
    <row r="550" spans="1:9" ht="25.5" x14ac:dyDescent="0.2">
      <c r="A550" s="140" t="s">
        <v>67</v>
      </c>
      <c r="B550" s="79" t="s">
        <v>211</v>
      </c>
      <c r="C550" s="137" t="s">
        <v>466</v>
      </c>
      <c r="D550" s="141">
        <v>200</v>
      </c>
      <c r="E550" s="141"/>
      <c r="F550" s="138">
        <f t="shared" ref="F550:G550" si="239">SUM(F551:F552)</f>
        <v>114275.3</v>
      </c>
      <c r="G550" s="138">
        <f t="shared" si="239"/>
        <v>0</v>
      </c>
      <c r="H550" s="139">
        <f>SUM(H551:H552)</f>
        <v>0</v>
      </c>
      <c r="I550" s="72"/>
    </row>
    <row r="551" spans="1:9" ht="25.5" x14ac:dyDescent="0.2">
      <c r="A551" s="140" t="s">
        <v>69</v>
      </c>
      <c r="B551" s="79" t="s">
        <v>211</v>
      </c>
      <c r="C551" s="137" t="s">
        <v>466</v>
      </c>
      <c r="D551" s="141">
        <v>240</v>
      </c>
      <c r="E551" s="141">
        <v>900302</v>
      </c>
      <c r="F551" s="138">
        <v>90277.5</v>
      </c>
      <c r="G551" s="138">
        <v>0</v>
      </c>
      <c r="H551" s="139">
        <v>0</v>
      </c>
      <c r="I551" s="72"/>
    </row>
    <row r="552" spans="1:9" ht="25.5" x14ac:dyDescent="0.2">
      <c r="A552" s="140" t="s">
        <v>69</v>
      </c>
      <c r="B552" s="79" t="s">
        <v>211</v>
      </c>
      <c r="C552" s="137" t="s">
        <v>466</v>
      </c>
      <c r="D552" s="141">
        <v>240</v>
      </c>
      <c r="E552" s="141">
        <v>900100</v>
      </c>
      <c r="F552" s="138">
        <v>23997.8</v>
      </c>
      <c r="G552" s="138">
        <v>0</v>
      </c>
      <c r="H552" s="139">
        <v>0</v>
      </c>
      <c r="I552" s="72"/>
    </row>
    <row r="553" spans="1:9" ht="25.5" x14ac:dyDescent="0.2">
      <c r="A553" s="134" t="s">
        <v>414</v>
      </c>
      <c r="B553" s="82" t="s">
        <v>211</v>
      </c>
      <c r="C553" s="135" t="s">
        <v>314</v>
      </c>
      <c r="D553" s="145"/>
      <c r="E553" s="145"/>
      <c r="F553" s="132">
        <f>F554</f>
        <v>434366.2</v>
      </c>
      <c r="G553" s="132">
        <f t="shared" ref="G553:H553" si="240">G554</f>
        <v>222280</v>
      </c>
      <c r="H553" s="133">
        <f t="shared" si="240"/>
        <v>236305.2</v>
      </c>
      <c r="I553" s="72"/>
    </row>
    <row r="554" spans="1:9" ht="25.5" x14ac:dyDescent="0.2">
      <c r="A554" s="142" t="s">
        <v>726</v>
      </c>
      <c r="B554" s="82" t="s">
        <v>211</v>
      </c>
      <c r="C554" s="135" t="s">
        <v>315</v>
      </c>
      <c r="D554" s="145"/>
      <c r="E554" s="145"/>
      <c r="F554" s="132">
        <f>F560+F563+F566+F555+F570</f>
        <v>434366.2</v>
      </c>
      <c r="G554" s="132">
        <f t="shared" ref="G554:H554" si="241">G560+G563+G566+G555+G570</f>
        <v>222280</v>
      </c>
      <c r="H554" s="132">
        <f t="shared" si="241"/>
        <v>236305.2</v>
      </c>
      <c r="I554" s="72"/>
    </row>
    <row r="555" spans="1:9" x14ac:dyDescent="0.2">
      <c r="A555" s="171" t="s">
        <v>770</v>
      </c>
      <c r="B555" s="79" t="s">
        <v>211</v>
      </c>
      <c r="C555" s="137" t="s">
        <v>727</v>
      </c>
      <c r="D555" s="145"/>
      <c r="E555" s="145"/>
      <c r="F555" s="138">
        <f>F556+F558</f>
        <v>3173.1</v>
      </c>
      <c r="G555" s="138">
        <f>G556+G558</f>
        <v>0</v>
      </c>
      <c r="H555" s="139">
        <f>H556+H558</f>
        <v>16897.7</v>
      </c>
      <c r="I555" s="72"/>
    </row>
    <row r="556" spans="1:9" ht="25.5" x14ac:dyDescent="0.2">
      <c r="A556" s="140" t="s">
        <v>83</v>
      </c>
      <c r="B556" s="79" t="s">
        <v>211</v>
      </c>
      <c r="C556" s="137" t="s">
        <v>727</v>
      </c>
      <c r="D556" s="141">
        <v>600</v>
      </c>
      <c r="E556" s="145"/>
      <c r="F556" s="138">
        <f>F557</f>
        <v>3173.1</v>
      </c>
      <c r="G556" s="138">
        <f t="shared" ref="G556:H556" si="242">G557</f>
        <v>0</v>
      </c>
      <c r="H556" s="139">
        <f t="shared" si="242"/>
        <v>0</v>
      </c>
      <c r="I556" s="72"/>
    </row>
    <row r="557" spans="1:9" x14ac:dyDescent="0.2">
      <c r="A557" s="140" t="s">
        <v>96</v>
      </c>
      <c r="B557" s="79" t="s">
        <v>211</v>
      </c>
      <c r="C557" s="137" t="s">
        <v>727</v>
      </c>
      <c r="D557" s="141">
        <v>620</v>
      </c>
      <c r="E557" s="141">
        <v>900100</v>
      </c>
      <c r="F557" s="138">
        <v>3173.1</v>
      </c>
      <c r="G557" s="138">
        <v>0</v>
      </c>
      <c r="H557" s="139">
        <v>0</v>
      </c>
      <c r="I557" s="72"/>
    </row>
    <row r="558" spans="1:9" ht="25.5" x14ac:dyDescent="0.2">
      <c r="A558" s="140" t="s">
        <v>67</v>
      </c>
      <c r="B558" s="79" t="s">
        <v>211</v>
      </c>
      <c r="C558" s="137" t="s">
        <v>727</v>
      </c>
      <c r="D558" s="141" t="s">
        <v>68</v>
      </c>
      <c r="E558" s="141"/>
      <c r="F558" s="138">
        <f>F559</f>
        <v>0</v>
      </c>
      <c r="G558" s="138">
        <f>G559</f>
        <v>0</v>
      </c>
      <c r="H558" s="139">
        <f t="shared" ref="H558" si="243">H559</f>
        <v>16897.7</v>
      </c>
      <c r="I558" s="72"/>
    </row>
    <row r="559" spans="1:9" ht="25.5" x14ac:dyDescent="0.2">
      <c r="A559" s="140" t="s">
        <v>69</v>
      </c>
      <c r="B559" s="79" t="s">
        <v>211</v>
      </c>
      <c r="C559" s="137" t="s">
        <v>727</v>
      </c>
      <c r="D559" s="141" t="s">
        <v>70</v>
      </c>
      <c r="E559" s="141">
        <v>900100</v>
      </c>
      <c r="F559" s="138">
        <v>0</v>
      </c>
      <c r="G559" s="138">
        <v>0</v>
      </c>
      <c r="H559" s="139">
        <v>16897.7</v>
      </c>
      <c r="I559" s="72"/>
    </row>
    <row r="560" spans="1:9" x14ac:dyDescent="0.2">
      <c r="A560" s="171" t="s">
        <v>769</v>
      </c>
      <c r="B560" s="79" t="s">
        <v>211</v>
      </c>
      <c r="C560" s="137" t="s">
        <v>729</v>
      </c>
      <c r="D560" s="141"/>
      <c r="E560" s="141"/>
      <c r="F560" s="138">
        <f>F561</f>
        <v>49399.6</v>
      </c>
      <c r="G560" s="138">
        <f t="shared" ref="G560:H561" si="244">G561</f>
        <v>14539.5</v>
      </c>
      <c r="H560" s="139">
        <f t="shared" si="244"/>
        <v>11667</v>
      </c>
      <c r="I560" s="72"/>
    </row>
    <row r="561" spans="1:9" ht="25.5" x14ac:dyDescent="0.2">
      <c r="A561" s="140" t="s">
        <v>67</v>
      </c>
      <c r="B561" s="79" t="s">
        <v>211</v>
      </c>
      <c r="C561" s="137" t="s">
        <v>729</v>
      </c>
      <c r="D561" s="141" t="s">
        <v>68</v>
      </c>
      <c r="E561" s="141"/>
      <c r="F561" s="138">
        <f>F562</f>
        <v>49399.6</v>
      </c>
      <c r="G561" s="138">
        <f t="shared" si="244"/>
        <v>14539.5</v>
      </c>
      <c r="H561" s="139">
        <f t="shared" si="244"/>
        <v>11667</v>
      </c>
      <c r="I561" s="72"/>
    </row>
    <row r="562" spans="1:9" ht="25.5" x14ac:dyDescent="0.2">
      <c r="A562" s="140" t="s">
        <v>69</v>
      </c>
      <c r="B562" s="79" t="s">
        <v>211</v>
      </c>
      <c r="C562" s="137" t="s">
        <v>729</v>
      </c>
      <c r="D562" s="141" t="s">
        <v>70</v>
      </c>
      <c r="E562" s="141">
        <v>900100</v>
      </c>
      <c r="F562" s="138">
        <v>49399.6</v>
      </c>
      <c r="G562" s="138">
        <v>14539.5</v>
      </c>
      <c r="H562" s="139">
        <v>11667</v>
      </c>
      <c r="I562" s="72"/>
    </row>
    <row r="563" spans="1:9" x14ac:dyDescent="0.2">
      <c r="A563" s="140" t="s">
        <v>728</v>
      </c>
      <c r="B563" s="79" t="s">
        <v>211</v>
      </c>
      <c r="C563" s="137" t="s">
        <v>456</v>
      </c>
      <c r="D563" s="141"/>
      <c r="E563" s="141"/>
      <c r="F563" s="138">
        <f>F564</f>
        <v>120308.4</v>
      </c>
      <c r="G563" s="138">
        <f t="shared" ref="G563:H564" si="245">G564</f>
        <v>85540.5</v>
      </c>
      <c r="H563" s="139">
        <f t="shared" si="245"/>
        <v>85540.5</v>
      </c>
      <c r="I563" s="72"/>
    </row>
    <row r="564" spans="1:9" ht="25.5" x14ac:dyDescent="0.2">
      <c r="A564" s="140" t="s">
        <v>67</v>
      </c>
      <c r="B564" s="79" t="s">
        <v>211</v>
      </c>
      <c r="C564" s="137" t="s">
        <v>456</v>
      </c>
      <c r="D564" s="141" t="s">
        <v>68</v>
      </c>
      <c r="E564" s="141"/>
      <c r="F564" s="138">
        <f>F565</f>
        <v>120308.4</v>
      </c>
      <c r="G564" s="138">
        <f t="shared" si="245"/>
        <v>85540.5</v>
      </c>
      <c r="H564" s="139">
        <f t="shared" si="245"/>
        <v>85540.5</v>
      </c>
      <c r="I564" s="72"/>
    </row>
    <row r="565" spans="1:9" ht="25.5" x14ac:dyDescent="0.2">
      <c r="A565" s="140" t="s">
        <v>69</v>
      </c>
      <c r="B565" s="79" t="s">
        <v>211</v>
      </c>
      <c r="C565" s="137" t="s">
        <v>456</v>
      </c>
      <c r="D565" s="141" t="s">
        <v>70</v>
      </c>
      <c r="E565" s="141">
        <v>900100</v>
      </c>
      <c r="F565" s="138">
        <v>120308.4</v>
      </c>
      <c r="G565" s="138">
        <v>85540.5</v>
      </c>
      <c r="H565" s="139">
        <v>85540.5</v>
      </c>
      <c r="I565" s="72"/>
    </row>
    <row r="566" spans="1:9" ht="25.5" x14ac:dyDescent="0.2">
      <c r="A566" s="171" t="s">
        <v>825</v>
      </c>
      <c r="B566" s="79" t="s">
        <v>211</v>
      </c>
      <c r="C566" s="137" t="s">
        <v>826</v>
      </c>
      <c r="D566" s="141"/>
      <c r="E566" s="141"/>
      <c r="F566" s="138">
        <f>F567</f>
        <v>258628.2</v>
      </c>
      <c r="G566" s="138">
        <f t="shared" ref="G566:H566" si="246">G567</f>
        <v>122200</v>
      </c>
      <c r="H566" s="139">
        <f t="shared" si="246"/>
        <v>122200</v>
      </c>
      <c r="I566" s="72"/>
    </row>
    <row r="567" spans="1:9" ht="25.5" x14ac:dyDescent="0.2">
      <c r="A567" s="140" t="s">
        <v>83</v>
      </c>
      <c r="B567" s="79" t="s">
        <v>211</v>
      </c>
      <c r="C567" s="137" t="s">
        <v>826</v>
      </c>
      <c r="D567" s="141">
        <v>600</v>
      </c>
      <c r="E567" s="141"/>
      <c r="F567" s="138">
        <f>F568+F569</f>
        <v>258628.2</v>
      </c>
      <c r="G567" s="138">
        <f t="shared" ref="G567:H567" si="247">G568+G569</f>
        <v>122200</v>
      </c>
      <c r="H567" s="138">
        <f t="shared" si="247"/>
        <v>122200</v>
      </c>
      <c r="I567" s="72"/>
    </row>
    <row r="568" spans="1:9" x14ac:dyDescent="0.2">
      <c r="A568" s="140" t="s">
        <v>85</v>
      </c>
      <c r="B568" s="79" t="s">
        <v>211</v>
      </c>
      <c r="C568" s="137" t="s">
        <v>826</v>
      </c>
      <c r="D568" s="141">
        <v>610</v>
      </c>
      <c r="E568" s="141">
        <v>900100</v>
      </c>
      <c r="F568" s="138">
        <v>225762.5</v>
      </c>
      <c r="G568" s="138">
        <v>117200</v>
      </c>
      <c r="H568" s="139">
        <v>117200</v>
      </c>
      <c r="I568" s="72"/>
    </row>
    <row r="569" spans="1:9" x14ac:dyDescent="0.2">
      <c r="A569" s="140" t="s">
        <v>96</v>
      </c>
      <c r="B569" s="79" t="s">
        <v>211</v>
      </c>
      <c r="C569" s="137" t="s">
        <v>826</v>
      </c>
      <c r="D569" s="141">
        <v>620</v>
      </c>
      <c r="E569" s="141">
        <v>900100</v>
      </c>
      <c r="F569" s="169">
        <v>32865.699999999997</v>
      </c>
      <c r="G569" s="138">
        <v>5000</v>
      </c>
      <c r="H569" s="139">
        <v>5000</v>
      </c>
      <c r="I569" s="72"/>
    </row>
    <row r="570" spans="1:9" x14ac:dyDescent="0.2">
      <c r="A570" s="136" t="s">
        <v>733</v>
      </c>
      <c r="B570" s="79" t="s">
        <v>211</v>
      </c>
      <c r="C570" s="137" t="s">
        <v>731</v>
      </c>
      <c r="D570" s="141"/>
      <c r="E570" s="141"/>
      <c r="F570" s="138">
        <f>F571</f>
        <v>2856.9</v>
      </c>
      <c r="G570" s="138">
        <f t="shared" ref="G570:H570" si="248">G571</f>
        <v>0</v>
      </c>
      <c r="H570" s="139">
        <f t="shared" si="248"/>
        <v>0</v>
      </c>
      <c r="I570" s="72"/>
    </row>
    <row r="571" spans="1:9" ht="25.5" x14ac:dyDescent="0.2">
      <c r="A571" s="140" t="s">
        <v>67</v>
      </c>
      <c r="B571" s="79" t="s">
        <v>211</v>
      </c>
      <c r="C571" s="137" t="s">
        <v>731</v>
      </c>
      <c r="D571" s="141" t="s">
        <v>68</v>
      </c>
      <c r="E571" s="141"/>
      <c r="F571" s="138">
        <f>F572+F573</f>
        <v>2856.9</v>
      </c>
      <c r="G571" s="138">
        <f t="shared" ref="G571:H571" si="249">G572+G573</f>
        <v>0</v>
      </c>
      <c r="H571" s="139">
        <f t="shared" si="249"/>
        <v>0</v>
      </c>
      <c r="I571" s="72"/>
    </row>
    <row r="572" spans="1:9" ht="25.5" x14ac:dyDescent="0.2">
      <c r="A572" s="140" t="s">
        <v>69</v>
      </c>
      <c r="B572" s="79" t="s">
        <v>211</v>
      </c>
      <c r="C572" s="137" t="s">
        <v>731</v>
      </c>
      <c r="D572" s="141" t="s">
        <v>70</v>
      </c>
      <c r="E572" s="141">
        <v>900302</v>
      </c>
      <c r="F572" s="169">
        <v>2256.9</v>
      </c>
      <c r="G572" s="138">
        <v>0</v>
      </c>
      <c r="H572" s="139">
        <v>0</v>
      </c>
      <c r="I572" s="72"/>
    </row>
    <row r="573" spans="1:9" ht="25.5" x14ac:dyDescent="0.2">
      <c r="A573" s="140" t="s">
        <v>69</v>
      </c>
      <c r="B573" s="79" t="s">
        <v>211</v>
      </c>
      <c r="C573" s="137" t="s">
        <v>731</v>
      </c>
      <c r="D573" s="141" t="s">
        <v>70</v>
      </c>
      <c r="E573" s="141">
        <v>900100</v>
      </c>
      <c r="F573" s="169">
        <v>600</v>
      </c>
      <c r="G573" s="138">
        <v>0</v>
      </c>
      <c r="H573" s="139">
        <v>0</v>
      </c>
      <c r="I573" s="72"/>
    </row>
    <row r="574" spans="1:9" x14ac:dyDescent="0.2">
      <c r="A574" s="146" t="s">
        <v>192</v>
      </c>
      <c r="B574" s="82" t="s">
        <v>211</v>
      </c>
      <c r="C574" s="135" t="s">
        <v>145</v>
      </c>
      <c r="D574" s="141"/>
      <c r="E574" s="141"/>
      <c r="F574" s="220">
        <f>F575</f>
        <v>5085.8</v>
      </c>
      <c r="G574" s="220">
        <f t="shared" ref="G574:H574" si="250">G575</f>
        <v>0</v>
      </c>
      <c r="H574" s="220">
        <f t="shared" si="250"/>
        <v>0</v>
      </c>
      <c r="I574" s="72"/>
    </row>
    <row r="575" spans="1:9" x14ac:dyDescent="0.2">
      <c r="A575" s="140" t="s">
        <v>821</v>
      </c>
      <c r="B575" s="79" t="s">
        <v>211</v>
      </c>
      <c r="C575" s="137" t="s">
        <v>820</v>
      </c>
      <c r="D575" s="141"/>
      <c r="E575" s="141"/>
      <c r="F575" s="138">
        <f>F576</f>
        <v>5085.8</v>
      </c>
      <c r="G575" s="138">
        <f t="shared" ref="G575:H575" si="251">G576</f>
        <v>0</v>
      </c>
      <c r="H575" s="139">
        <f t="shared" si="251"/>
        <v>0</v>
      </c>
      <c r="I575" s="72"/>
    </row>
    <row r="576" spans="1:9" x14ac:dyDescent="0.2">
      <c r="A576" s="140" t="s">
        <v>72</v>
      </c>
      <c r="B576" s="79" t="s">
        <v>211</v>
      </c>
      <c r="C576" s="137" t="s">
        <v>820</v>
      </c>
      <c r="D576" s="141" t="s">
        <v>73</v>
      </c>
      <c r="E576" s="141"/>
      <c r="F576" s="138">
        <f>F577</f>
        <v>5085.8</v>
      </c>
      <c r="G576" s="138">
        <f t="shared" ref="G576:H576" si="252">G577</f>
        <v>0</v>
      </c>
      <c r="H576" s="139">
        <f t="shared" si="252"/>
        <v>0</v>
      </c>
      <c r="I576" s="72"/>
    </row>
    <row r="577" spans="1:9" x14ac:dyDescent="0.2">
      <c r="A577" s="140" t="s">
        <v>822</v>
      </c>
      <c r="B577" s="79" t="s">
        <v>211</v>
      </c>
      <c r="C577" s="137" t="s">
        <v>820</v>
      </c>
      <c r="D577" s="141">
        <v>830</v>
      </c>
      <c r="E577" s="141">
        <v>900100</v>
      </c>
      <c r="F577" s="138">
        <v>5085.8</v>
      </c>
      <c r="G577" s="138">
        <v>0</v>
      </c>
      <c r="H577" s="139">
        <v>0</v>
      </c>
      <c r="I577" s="72"/>
    </row>
    <row r="578" spans="1:9" x14ac:dyDescent="0.2">
      <c r="A578" s="106" t="s">
        <v>107</v>
      </c>
      <c r="B578" s="82" t="s">
        <v>364</v>
      </c>
      <c r="C578" s="184"/>
      <c r="D578" s="184"/>
      <c r="E578" s="184"/>
      <c r="F578" s="132">
        <f>F587+F579</f>
        <v>5986.7</v>
      </c>
      <c r="G578" s="132">
        <f t="shared" ref="G578:H578" si="253">G587+G579</f>
        <v>66959.3</v>
      </c>
      <c r="H578" s="133">
        <f t="shared" si="253"/>
        <v>162297.1</v>
      </c>
      <c r="I578" s="72"/>
    </row>
    <row r="579" spans="1:9" x14ac:dyDescent="0.2">
      <c r="A579" s="106" t="s">
        <v>810</v>
      </c>
      <c r="B579" s="82" t="s">
        <v>809</v>
      </c>
      <c r="C579" s="184"/>
      <c r="D579" s="184"/>
      <c r="E579" s="184"/>
      <c r="F579" s="132">
        <f>F580</f>
        <v>0</v>
      </c>
      <c r="G579" s="132">
        <f t="shared" ref="G579:H579" si="254">G580</f>
        <v>60426.6</v>
      </c>
      <c r="H579" s="133">
        <f t="shared" si="254"/>
        <v>155764.4</v>
      </c>
      <c r="I579" s="72"/>
    </row>
    <row r="580" spans="1:9" ht="25.5" x14ac:dyDescent="0.2">
      <c r="A580" s="153" t="s">
        <v>545</v>
      </c>
      <c r="B580" s="82" t="s">
        <v>809</v>
      </c>
      <c r="C580" s="135" t="s">
        <v>143</v>
      </c>
      <c r="D580" s="89"/>
      <c r="E580" s="89"/>
      <c r="F580" s="132">
        <f>F581</f>
        <v>0</v>
      </c>
      <c r="G580" s="132">
        <f t="shared" ref="G580:H580" si="255">G581</f>
        <v>60426.6</v>
      </c>
      <c r="H580" s="133">
        <f t="shared" si="255"/>
        <v>155764.4</v>
      </c>
      <c r="I580" s="72"/>
    </row>
    <row r="581" spans="1:9" x14ac:dyDescent="0.2">
      <c r="A581" s="146" t="s">
        <v>402</v>
      </c>
      <c r="B581" s="82" t="s">
        <v>809</v>
      </c>
      <c r="C581" s="157" t="s">
        <v>405</v>
      </c>
      <c r="D581" s="145"/>
      <c r="E581" s="145"/>
      <c r="F581" s="132">
        <f>F582</f>
        <v>0</v>
      </c>
      <c r="G581" s="132">
        <f t="shared" ref="G581:H583" si="256">G582</f>
        <v>60426.6</v>
      </c>
      <c r="H581" s="133">
        <f t="shared" si="256"/>
        <v>155764.4</v>
      </c>
      <c r="I581" s="72"/>
    </row>
    <row r="582" spans="1:9" ht="51" x14ac:dyDescent="0.2">
      <c r="A582" s="146" t="s">
        <v>403</v>
      </c>
      <c r="B582" s="79" t="s">
        <v>809</v>
      </c>
      <c r="C582" s="158" t="s">
        <v>406</v>
      </c>
      <c r="D582" s="141"/>
      <c r="E582" s="141"/>
      <c r="F582" s="138">
        <f>F583</f>
        <v>0</v>
      </c>
      <c r="G582" s="138">
        <f t="shared" si="256"/>
        <v>60426.6</v>
      </c>
      <c r="H582" s="139">
        <f t="shared" si="256"/>
        <v>155764.4</v>
      </c>
      <c r="I582" s="72"/>
    </row>
    <row r="583" spans="1:9" x14ac:dyDescent="0.2">
      <c r="A583" s="140" t="s">
        <v>404</v>
      </c>
      <c r="B583" s="79" t="s">
        <v>809</v>
      </c>
      <c r="C583" s="158" t="s">
        <v>407</v>
      </c>
      <c r="D583" s="141"/>
      <c r="E583" s="141"/>
      <c r="F583" s="138">
        <f>F584</f>
        <v>0</v>
      </c>
      <c r="G583" s="138">
        <f t="shared" si="256"/>
        <v>60426.6</v>
      </c>
      <c r="H583" s="139">
        <f t="shared" si="256"/>
        <v>155764.4</v>
      </c>
      <c r="I583" s="72"/>
    </row>
    <row r="584" spans="1:9" ht="25.5" x14ac:dyDescent="0.2">
      <c r="A584" s="140" t="s">
        <v>102</v>
      </c>
      <c r="B584" s="79" t="s">
        <v>809</v>
      </c>
      <c r="C584" s="158" t="s">
        <v>407</v>
      </c>
      <c r="D584" s="141">
        <v>400</v>
      </c>
      <c r="E584" s="141"/>
      <c r="F584" s="138">
        <f>F585+F586</f>
        <v>0</v>
      </c>
      <c r="G584" s="138">
        <f>G585+G586</f>
        <v>60426.6</v>
      </c>
      <c r="H584" s="139">
        <f>H585+H586</f>
        <v>155764.4</v>
      </c>
      <c r="I584" s="72"/>
    </row>
    <row r="585" spans="1:9" x14ac:dyDescent="0.2">
      <c r="A585" s="140" t="s">
        <v>104</v>
      </c>
      <c r="B585" s="79" t="s">
        <v>809</v>
      </c>
      <c r="C585" s="158" t="s">
        <v>407</v>
      </c>
      <c r="D585" s="141">
        <v>410</v>
      </c>
      <c r="E585" s="141">
        <v>900302</v>
      </c>
      <c r="F585" s="138">
        <v>0</v>
      </c>
      <c r="G585" s="138">
        <v>48037.1</v>
      </c>
      <c r="H585" s="139">
        <v>123832.1</v>
      </c>
      <c r="I585" s="72"/>
    </row>
    <row r="586" spans="1:9" x14ac:dyDescent="0.2">
      <c r="A586" s="140" t="s">
        <v>104</v>
      </c>
      <c r="B586" s="79" t="s">
        <v>809</v>
      </c>
      <c r="C586" s="158" t="s">
        <v>407</v>
      </c>
      <c r="D586" s="141">
        <v>410</v>
      </c>
      <c r="E586" s="141">
        <v>900100</v>
      </c>
      <c r="F586" s="138">
        <v>0</v>
      </c>
      <c r="G586" s="138">
        <v>12389.5</v>
      </c>
      <c r="H586" s="139">
        <v>31932.3</v>
      </c>
      <c r="I586" s="72"/>
    </row>
    <row r="587" spans="1:9" x14ac:dyDescent="0.2">
      <c r="A587" s="194" t="s">
        <v>108</v>
      </c>
      <c r="B587" s="82" t="s">
        <v>212</v>
      </c>
      <c r="C587" s="184"/>
      <c r="D587" s="184"/>
      <c r="E587" s="184"/>
      <c r="F587" s="132">
        <f t="shared" ref="F587:H594" si="257">F588</f>
        <v>5986.7</v>
      </c>
      <c r="G587" s="132">
        <f t="shared" si="257"/>
        <v>6532.7</v>
      </c>
      <c r="H587" s="133">
        <f t="shared" si="257"/>
        <v>6532.7</v>
      </c>
      <c r="I587" s="72"/>
    </row>
    <row r="588" spans="1:9" x14ac:dyDescent="0.2">
      <c r="A588" s="81" t="s">
        <v>437</v>
      </c>
      <c r="B588" s="82" t="s">
        <v>212</v>
      </c>
      <c r="C588" s="135" t="s">
        <v>144</v>
      </c>
      <c r="D588" s="184"/>
      <c r="E588" s="184"/>
      <c r="F588" s="132">
        <f>F594+F589</f>
        <v>5986.7</v>
      </c>
      <c r="G588" s="132">
        <f t="shared" ref="G588:H588" si="258">G594+G589</f>
        <v>6532.7</v>
      </c>
      <c r="H588" s="133">
        <f t="shared" si="258"/>
        <v>6532.7</v>
      </c>
      <c r="I588" s="72"/>
    </row>
    <row r="589" spans="1:9" x14ac:dyDescent="0.2">
      <c r="A589" s="146" t="s">
        <v>655</v>
      </c>
      <c r="B589" s="82" t="s">
        <v>212</v>
      </c>
      <c r="C589" s="135" t="s">
        <v>460</v>
      </c>
      <c r="D589" s="141"/>
      <c r="E589" s="141"/>
      <c r="F589" s="132">
        <f>F590</f>
        <v>132.69999999999999</v>
      </c>
      <c r="G589" s="132">
        <f t="shared" ref="G589:H589" si="259">G590</f>
        <v>132.69999999999999</v>
      </c>
      <c r="H589" s="133">
        <f t="shared" si="259"/>
        <v>132.69999999999999</v>
      </c>
      <c r="I589" s="72"/>
    </row>
    <row r="590" spans="1:9" ht="25.5" x14ac:dyDescent="0.2">
      <c r="A590" s="146" t="s">
        <v>459</v>
      </c>
      <c r="B590" s="82" t="s">
        <v>212</v>
      </c>
      <c r="C590" s="135" t="s">
        <v>461</v>
      </c>
      <c r="D590" s="145"/>
      <c r="E590" s="145"/>
      <c r="F590" s="132">
        <f>F591</f>
        <v>132.69999999999999</v>
      </c>
      <c r="G590" s="132">
        <f t="shared" ref="G590:H592" si="260">G591</f>
        <v>132.69999999999999</v>
      </c>
      <c r="H590" s="133">
        <f t="shared" si="260"/>
        <v>132.69999999999999</v>
      </c>
      <c r="I590" s="72"/>
    </row>
    <row r="591" spans="1:9" ht="63.75" x14ac:dyDescent="0.2">
      <c r="A591" s="217" t="s">
        <v>875</v>
      </c>
      <c r="B591" s="79" t="s">
        <v>212</v>
      </c>
      <c r="C591" s="137" t="s">
        <v>654</v>
      </c>
      <c r="D591" s="141"/>
      <c r="E591" s="141"/>
      <c r="F591" s="138">
        <f>F592</f>
        <v>132.69999999999999</v>
      </c>
      <c r="G591" s="138">
        <f t="shared" si="260"/>
        <v>132.69999999999999</v>
      </c>
      <c r="H591" s="139">
        <f t="shared" si="260"/>
        <v>132.69999999999999</v>
      </c>
      <c r="I591" s="72"/>
    </row>
    <row r="592" spans="1:9" ht="25.5" x14ac:dyDescent="0.2">
      <c r="A592" s="140" t="s">
        <v>67</v>
      </c>
      <c r="B592" s="79" t="s">
        <v>212</v>
      </c>
      <c r="C592" s="137" t="s">
        <v>654</v>
      </c>
      <c r="D592" s="141">
        <v>200</v>
      </c>
      <c r="E592" s="141"/>
      <c r="F592" s="138">
        <f>F593</f>
        <v>132.69999999999999</v>
      </c>
      <c r="G592" s="138">
        <f t="shared" si="260"/>
        <v>132.69999999999999</v>
      </c>
      <c r="H592" s="139">
        <f t="shared" si="260"/>
        <v>132.69999999999999</v>
      </c>
      <c r="I592" s="72"/>
    </row>
    <row r="593" spans="1:9" ht="25.5" x14ac:dyDescent="0.2">
      <c r="A593" s="181" t="s">
        <v>69</v>
      </c>
      <c r="B593" s="79" t="s">
        <v>212</v>
      </c>
      <c r="C593" s="137" t="s">
        <v>654</v>
      </c>
      <c r="D593" s="141">
        <v>240</v>
      </c>
      <c r="E593" s="141">
        <v>900303</v>
      </c>
      <c r="F593" s="138">
        <v>132.69999999999999</v>
      </c>
      <c r="G593" s="138">
        <v>132.69999999999999</v>
      </c>
      <c r="H593" s="138">
        <v>132.69999999999999</v>
      </c>
      <c r="I593" s="72"/>
    </row>
    <row r="594" spans="1:9" x14ac:dyDescent="0.2">
      <c r="A594" s="151" t="s">
        <v>657</v>
      </c>
      <c r="B594" s="82" t="s">
        <v>212</v>
      </c>
      <c r="C594" s="135" t="s">
        <v>365</v>
      </c>
      <c r="D594" s="145"/>
      <c r="E594" s="145"/>
      <c r="F594" s="132">
        <f>F595</f>
        <v>5854</v>
      </c>
      <c r="G594" s="132">
        <f t="shared" si="257"/>
        <v>6400</v>
      </c>
      <c r="H594" s="133">
        <f t="shared" si="257"/>
        <v>6400</v>
      </c>
      <c r="I594" s="74" t="e">
        <f>#REF!+I595</f>
        <v>#REF!</v>
      </c>
    </row>
    <row r="595" spans="1:9" ht="34.5" customHeight="1" x14ac:dyDescent="0.2">
      <c r="A595" s="195" t="s">
        <v>659</v>
      </c>
      <c r="B595" s="82" t="s">
        <v>212</v>
      </c>
      <c r="C595" s="135" t="s">
        <v>660</v>
      </c>
      <c r="D595" s="141"/>
      <c r="E595" s="141"/>
      <c r="F595" s="138">
        <f>F596+F599+F602</f>
        <v>5854</v>
      </c>
      <c r="G595" s="138">
        <f t="shared" ref="G595:I595" si="261">G596+G599+G602</f>
        <v>6400</v>
      </c>
      <c r="H595" s="139">
        <f t="shared" si="261"/>
        <v>6400</v>
      </c>
      <c r="I595" s="120">
        <f t="shared" si="261"/>
        <v>0</v>
      </c>
    </row>
    <row r="596" spans="1:9" ht="25.5" x14ac:dyDescent="0.2">
      <c r="A596" s="181" t="s">
        <v>768</v>
      </c>
      <c r="B596" s="79" t="s">
        <v>212</v>
      </c>
      <c r="C596" s="137" t="s">
        <v>661</v>
      </c>
      <c r="D596" s="141"/>
      <c r="E596" s="141"/>
      <c r="F596" s="138">
        <f>F597</f>
        <v>1100</v>
      </c>
      <c r="G596" s="138">
        <f t="shared" ref="G596:H603" si="262">G597</f>
        <v>1100</v>
      </c>
      <c r="H596" s="139">
        <f t="shared" si="262"/>
        <v>1100</v>
      </c>
      <c r="I596" s="72"/>
    </row>
    <row r="597" spans="1:9" ht="25.5" x14ac:dyDescent="0.2">
      <c r="A597" s="140" t="s">
        <v>67</v>
      </c>
      <c r="B597" s="79" t="s">
        <v>212</v>
      </c>
      <c r="C597" s="137" t="s">
        <v>661</v>
      </c>
      <c r="D597" s="141" t="s">
        <v>68</v>
      </c>
      <c r="E597" s="141"/>
      <c r="F597" s="138">
        <f>F598</f>
        <v>1100</v>
      </c>
      <c r="G597" s="138">
        <f t="shared" si="262"/>
        <v>1100</v>
      </c>
      <c r="H597" s="139">
        <f t="shared" si="262"/>
        <v>1100</v>
      </c>
      <c r="I597" s="72"/>
    </row>
    <row r="598" spans="1:9" ht="25.5" x14ac:dyDescent="0.2">
      <c r="A598" s="181" t="s">
        <v>69</v>
      </c>
      <c r="B598" s="79" t="s">
        <v>212</v>
      </c>
      <c r="C598" s="137" t="s">
        <v>661</v>
      </c>
      <c r="D598" s="141" t="s">
        <v>70</v>
      </c>
      <c r="E598" s="141">
        <v>900100</v>
      </c>
      <c r="F598" s="138">
        <v>1100</v>
      </c>
      <c r="G598" s="138">
        <v>1100</v>
      </c>
      <c r="H598" s="139">
        <v>1100</v>
      </c>
      <c r="I598" s="72"/>
    </row>
    <row r="599" spans="1:9" ht="51" x14ac:dyDescent="0.2">
      <c r="A599" s="181" t="s">
        <v>664</v>
      </c>
      <c r="B599" s="79" t="s">
        <v>212</v>
      </c>
      <c r="C599" s="137" t="s">
        <v>662</v>
      </c>
      <c r="D599" s="141"/>
      <c r="E599" s="141"/>
      <c r="F599" s="138">
        <f>F600</f>
        <v>2218.4</v>
      </c>
      <c r="G599" s="138">
        <f t="shared" si="262"/>
        <v>3300</v>
      </c>
      <c r="H599" s="139">
        <f t="shared" si="262"/>
        <v>3300</v>
      </c>
      <c r="I599" s="72"/>
    </row>
    <row r="600" spans="1:9" ht="25.5" x14ac:dyDescent="0.2">
      <c r="A600" s="140" t="s">
        <v>67</v>
      </c>
      <c r="B600" s="79" t="s">
        <v>212</v>
      </c>
      <c r="C600" s="137" t="s">
        <v>662</v>
      </c>
      <c r="D600" s="141" t="s">
        <v>68</v>
      </c>
      <c r="E600" s="141"/>
      <c r="F600" s="138">
        <f>F601</f>
        <v>2218.4</v>
      </c>
      <c r="G600" s="138">
        <f t="shared" si="262"/>
        <v>3300</v>
      </c>
      <c r="H600" s="139">
        <f t="shared" si="262"/>
        <v>3300</v>
      </c>
      <c r="I600" s="72"/>
    </row>
    <row r="601" spans="1:9" ht="25.5" x14ac:dyDescent="0.2">
      <c r="A601" s="181" t="s">
        <v>69</v>
      </c>
      <c r="B601" s="79" t="s">
        <v>212</v>
      </c>
      <c r="C601" s="137" t="s">
        <v>662</v>
      </c>
      <c r="D601" s="141" t="s">
        <v>70</v>
      </c>
      <c r="E601" s="141">
        <v>900100</v>
      </c>
      <c r="F601" s="138">
        <v>2218.4</v>
      </c>
      <c r="G601" s="138">
        <v>3300</v>
      </c>
      <c r="H601" s="139">
        <v>3300</v>
      </c>
      <c r="I601" s="72"/>
    </row>
    <row r="602" spans="1:9" ht="38.25" x14ac:dyDescent="0.2">
      <c r="A602" s="181" t="s">
        <v>665</v>
      </c>
      <c r="B602" s="79" t="s">
        <v>212</v>
      </c>
      <c r="C602" s="137" t="s">
        <v>663</v>
      </c>
      <c r="D602" s="141"/>
      <c r="E602" s="141"/>
      <c r="F602" s="138">
        <f>F603</f>
        <v>2535.6</v>
      </c>
      <c r="G602" s="138">
        <f t="shared" si="262"/>
        <v>2000</v>
      </c>
      <c r="H602" s="139">
        <f t="shared" si="262"/>
        <v>2000</v>
      </c>
      <c r="I602" s="72"/>
    </row>
    <row r="603" spans="1:9" ht="25.5" x14ac:dyDescent="0.2">
      <c r="A603" s="140" t="s">
        <v>67</v>
      </c>
      <c r="B603" s="79" t="s">
        <v>212</v>
      </c>
      <c r="C603" s="137" t="s">
        <v>663</v>
      </c>
      <c r="D603" s="141" t="s">
        <v>68</v>
      </c>
      <c r="E603" s="141"/>
      <c r="F603" s="138">
        <f>F604</f>
        <v>2535.6</v>
      </c>
      <c r="G603" s="138">
        <f t="shared" si="262"/>
        <v>2000</v>
      </c>
      <c r="H603" s="139">
        <f t="shared" si="262"/>
        <v>2000</v>
      </c>
      <c r="I603" s="72"/>
    </row>
    <row r="604" spans="1:9" ht="25.5" x14ac:dyDescent="0.2">
      <c r="A604" s="181" t="s">
        <v>69</v>
      </c>
      <c r="B604" s="79" t="s">
        <v>212</v>
      </c>
      <c r="C604" s="137" t="s">
        <v>663</v>
      </c>
      <c r="D604" s="141" t="s">
        <v>70</v>
      </c>
      <c r="E604" s="141">
        <v>900100</v>
      </c>
      <c r="F604" s="138">
        <v>2535.6</v>
      </c>
      <c r="G604" s="138">
        <v>2000</v>
      </c>
      <c r="H604" s="139">
        <v>2000</v>
      </c>
      <c r="I604" s="72"/>
    </row>
    <row r="605" spans="1:9" x14ac:dyDescent="0.2">
      <c r="A605" s="94" t="s">
        <v>109</v>
      </c>
      <c r="B605" s="95" t="s">
        <v>366</v>
      </c>
      <c r="C605" s="96"/>
      <c r="D605" s="96"/>
      <c r="E605" s="96"/>
      <c r="F605" s="132">
        <f>F606+F671+F803+F866+F878</f>
        <v>1970112.6</v>
      </c>
      <c r="G605" s="132">
        <f>G606+G671+G803+G866+G878</f>
        <v>2049237.6000000003</v>
      </c>
      <c r="H605" s="133">
        <f>H606+H671+H803+H866+H878</f>
        <v>1565816.6000000003</v>
      </c>
      <c r="I605" s="72"/>
    </row>
    <row r="606" spans="1:9" x14ac:dyDescent="0.2">
      <c r="A606" s="97" t="s">
        <v>110</v>
      </c>
      <c r="B606" s="82" t="s">
        <v>213</v>
      </c>
      <c r="C606" s="98"/>
      <c r="D606" s="98"/>
      <c r="E606" s="98"/>
      <c r="F606" s="132">
        <f>F607+F653+F659</f>
        <v>506440.99999999994</v>
      </c>
      <c r="G606" s="132">
        <f>G607+G653+G659</f>
        <v>728041.4</v>
      </c>
      <c r="H606" s="133">
        <f>H607+H653+H659</f>
        <v>493963.10000000003</v>
      </c>
      <c r="I606" s="72"/>
    </row>
    <row r="607" spans="1:9" x14ac:dyDescent="0.2">
      <c r="A607" s="99" t="s">
        <v>341</v>
      </c>
      <c r="B607" s="82" t="s">
        <v>213</v>
      </c>
      <c r="C607" s="135" t="s">
        <v>184</v>
      </c>
      <c r="D607" s="100"/>
      <c r="E607" s="100"/>
      <c r="F607" s="132">
        <f>F608+F643</f>
        <v>505624.69999999995</v>
      </c>
      <c r="G607" s="132">
        <f t="shared" ref="G607:H607" si="263">G608</f>
        <v>728041.4</v>
      </c>
      <c r="H607" s="133">
        <f t="shared" si="263"/>
        <v>493963.10000000003</v>
      </c>
      <c r="I607" s="72"/>
    </row>
    <row r="608" spans="1:9" x14ac:dyDescent="0.2">
      <c r="A608" s="110" t="s">
        <v>112</v>
      </c>
      <c r="B608" s="82" t="s">
        <v>213</v>
      </c>
      <c r="C608" s="135" t="s">
        <v>185</v>
      </c>
      <c r="D608" s="88"/>
      <c r="E608" s="88"/>
      <c r="F608" s="132">
        <f>F609+F643+F648+F638</f>
        <v>505624.69999999995</v>
      </c>
      <c r="G608" s="132">
        <f>G609+G643+G648+G638</f>
        <v>728041.4</v>
      </c>
      <c r="H608" s="132">
        <f>H609+H643+H648+H638</f>
        <v>493963.10000000003</v>
      </c>
      <c r="I608" s="72"/>
    </row>
    <row r="609" spans="1:9" ht="25.5" x14ac:dyDescent="0.2">
      <c r="A609" s="151" t="s">
        <v>522</v>
      </c>
      <c r="B609" s="82" t="s">
        <v>213</v>
      </c>
      <c r="C609" s="135" t="s">
        <v>525</v>
      </c>
      <c r="D609" s="89"/>
      <c r="E609" s="89"/>
      <c r="F609" s="132">
        <f>F610+F614+F618+F622+F625+F629+F632</f>
        <v>504968.69999999995</v>
      </c>
      <c r="G609" s="132">
        <f>G610+G614+G618+G622+G625+G629+G632</f>
        <v>499609.5</v>
      </c>
      <c r="H609" s="133">
        <f>H610+H614+H618+H622+H625+H629+H632</f>
        <v>490909.60000000003</v>
      </c>
      <c r="I609" s="72"/>
    </row>
    <row r="610" spans="1:9" ht="25.5" x14ac:dyDescent="0.2">
      <c r="A610" s="179" t="s">
        <v>342</v>
      </c>
      <c r="B610" s="79" t="s">
        <v>213</v>
      </c>
      <c r="C610" s="137" t="s">
        <v>526</v>
      </c>
      <c r="D610" s="93"/>
      <c r="E610" s="93"/>
      <c r="F610" s="138">
        <f>F611</f>
        <v>77112.400000000009</v>
      </c>
      <c r="G610" s="138">
        <f t="shared" ref="G610:H610" si="264">G611</f>
        <v>55479.3</v>
      </c>
      <c r="H610" s="139">
        <f t="shared" si="264"/>
        <v>55479.3</v>
      </c>
      <c r="I610" s="72"/>
    </row>
    <row r="611" spans="1:9" ht="25.5" x14ac:dyDescent="0.2">
      <c r="A611" s="140" t="s">
        <v>83</v>
      </c>
      <c r="B611" s="79" t="s">
        <v>213</v>
      </c>
      <c r="C611" s="137" t="s">
        <v>526</v>
      </c>
      <c r="D611" s="141" t="s">
        <v>84</v>
      </c>
      <c r="E611" s="93"/>
      <c r="F611" s="138">
        <f>SUM(F612:F613)</f>
        <v>77112.400000000009</v>
      </c>
      <c r="G611" s="138">
        <f>SUM(G612:G613)</f>
        <v>55479.3</v>
      </c>
      <c r="H611" s="139">
        <f>SUM(H612:H613)</f>
        <v>55479.3</v>
      </c>
      <c r="I611" s="72"/>
    </row>
    <row r="612" spans="1:9" x14ac:dyDescent="0.2">
      <c r="A612" s="140" t="s">
        <v>85</v>
      </c>
      <c r="B612" s="79" t="s">
        <v>213</v>
      </c>
      <c r="C612" s="137" t="s">
        <v>526</v>
      </c>
      <c r="D612" s="141" t="s">
        <v>86</v>
      </c>
      <c r="E612" s="154" t="s">
        <v>235</v>
      </c>
      <c r="F612" s="138">
        <v>62670.8</v>
      </c>
      <c r="G612" s="138">
        <v>46102.400000000001</v>
      </c>
      <c r="H612" s="138">
        <v>46102.400000000001</v>
      </c>
      <c r="I612" s="72"/>
    </row>
    <row r="613" spans="1:9" x14ac:dyDescent="0.2">
      <c r="A613" s="140" t="s">
        <v>96</v>
      </c>
      <c r="B613" s="79" t="s">
        <v>213</v>
      </c>
      <c r="C613" s="137" t="s">
        <v>526</v>
      </c>
      <c r="D613" s="93">
        <v>620</v>
      </c>
      <c r="E613" s="154" t="s">
        <v>235</v>
      </c>
      <c r="F613" s="138">
        <v>14441.6</v>
      </c>
      <c r="G613" s="138">
        <v>9376.9</v>
      </c>
      <c r="H613" s="138">
        <v>9376.9</v>
      </c>
      <c r="I613" s="72"/>
    </row>
    <row r="614" spans="1:9" ht="51" x14ac:dyDescent="0.2">
      <c r="A614" s="179" t="s">
        <v>523</v>
      </c>
      <c r="B614" s="79" t="s">
        <v>213</v>
      </c>
      <c r="C614" s="137" t="s">
        <v>527</v>
      </c>
      <c r="D614" s="93"/>
      <c r="E614" s="93"/>
      <c r="F614" s="138">
        <f>F615</f>
        <v>3908.2999999999997</v>
      </c>
      <c r="G614" s="138">
        <f t="shared" ref="G614" si="265">G615</f>
        <v>2810</v>
      </c>
      <c r="H614" s="139">
        <f t="shared" ref="H614" si="266">H615</f>
        <v>0</v>
      </c>
      <c r="I614" s="72"/>
    </row>
    <row r="615" spans="1:9" ht="25.5" x14ac:dyDescent="0.2">
      <c r="A615" s="140" t="s">
        <v>83</v>
      </c>
      <c r="B615" s="79" t="s">
        <v>213</v>
      </c>
      <c r="C615" s="137" t="s">
        <v>527</v>
      </c>
      <c r="D615" s="141" t="s">
        <v>84</v>
      </c>
      <c r="E615" s="93"/>
      <c r="F615" s="138">
        <f>SUM(F617+F616)</f>
        <v>3908.2999999999997</v>
      </c>
      <c r="G615" s="138">
        <f t="shared" ref="G615" si="267">SUM(G617+G616)</f>
        <v>2810</v>
      </c>
      <c r="H615" s="139">
        <f t="shared" ref="H615" si="268">SUM(H617+H616)</f>
        <v>0</v>
      </c>
      <c r="I615" s="72"/>
    </row>
    <row r="616" spans="1:9" x14ac:dyDescent="0.2">
      <c r="A616" s="140" t="s">
        <v>85</v>
      </c>
      <c r="B616" s="79" t="s">
        <v>213</v>
      </c>
      <c r="C616" s="137" t="s">
        <v>527</v>
      </c>
      <c r="D616" s="141" t="s">
        <v>86</v>
      </c>
      <c r="E616" s="154" t="s">
        <v>235</v>
      </c>
      <c r="F616" s="138">
        <v>1141.0999999999999</v>
      </c>
      <c r="G616" s="138">
        <v>310</v>
      </c>
      <c r="H616" s="139">
        <v>0</v>
      </c>
      <c r="I616" s="72"/>
    </row>
    <row r="617" spans="1:9" x14ac:dyDescent="0.2">
      <c r="A617" s="140" t="s">
        <v>96</v>
      </c>
      <c r="B617" s="79" t="s">
        <v>213</v>
      </c>
      <c r="C617" s="137" t="s">
        <v>527</v>
      </c>
      <c r="D617" s="93">
        <v>620</v>
      </c>
      <c r="E617" s="154" t="s">
        <v>235</v>
      </c>
      <c r="F617" s="138">
        <v>2767.2</v>
      </c>
      <c r="G617" s="138">
        <v>2500</v>
      </c>
      <c r="H617" s="139">
        <v>0</v>
      </c>
      <c r="I617" s="72"/>
    </row>
    <row r="618" spans="1:9" ht="38.25" x14ac:dyDescent="0.2">
      <c r="A618" s="179" t="s">
        <v>524</v>
      </c>
      <c r="B618" s="79" t="s">
        <v>213</v>
      </c>
      <c r="C618" s="137" t="s">
        <v>528</v>
      </c>
      <c r="D618" s="93"/>
      <c r="E618" s="93"/>
      <c r="F618" s="138">
        <f>F619</f>
        <v>17174</v>
      </c>
      <c r="G618" s="138">
        <f t="shared" ref="G618:H618" si="269">G619</f>
        <v>14213.1</v>
      </c>
      <c r="H618" s="139">
        <f t="shared" si="269"/>
        <v>14213.1</v>
      </c>
      <c r="I618" s="72"/>
    </row>
    <row r="619" spans="1:9" ht="25.5" x14ac:dyDescent="0.2">
      <c r="A619" s="140" t="s">
        <v>83</v>
      </c>
      <c r="B619" s="79" t="s">
        <v>213</v>
      </c>
      <c r="C619" s="137" t="s">
        <v>528</v>
      </c>
      <c r="D619" s="141" t="s">
        <v>84</v>
      </c>
      <c r="E619" s="93"/>
      <c r="F619" s="138">
        <f>F620+F621</f>
        <v>17174</v>
      </c>
      <c r="G619" s="138">
        <f t="shared" ref="G619:H619" si="270">G620+G621</f>
        <v>14213.1</v>
      </c>
      <c r="H619" s="139">
        <f t="shared" si="270"/>
        <v>14213.1</v>
      </c>
      <c r="I619" s="72"/>
    </row>
    <row r="620" spans="1:9" x14ac:dyDescent="0.2">
      <c r="A620" s="140" t="s">
        <v>85</v>
      </c>
      <c r="B620" s="79" t="s">
        <v>213</v>
      </c>
      <c r="C620" s="137" t="s">
        <v>528</v>
      </c>
      <c r="D620" s="141" t="s">
        <v>86</v>
      </c>
      <c r="E620" s="154" t="s">
        <v>235</v>
      </c>
      <c r="F620" s="138">
        <v>15005.6</v>
      </c>
      <c r="G620" s="138">
        <v>12921</v>
      </c>
      <c r="H620" s="138">
        <v>12921</v>
      </c>
      <c r="I620" s="72"/>
    </row>
    <row r="621" spans="1:9" x14ac:dyDescent="0.2">
      <c r="A621" s="140" t="s">
        <v>96</v>
      </c>
      <c r="B621" s="79" t="s">
        <v>213</v>
      </c>
      <c r="C621" s="137" t="s">
        <v>528</v>
      </c>
      <c r="D621" s="93">
        <v>620</v>
      </c>
      <c r="E621" s="154" t="s">
        <v>235</v>
      </c>
      <c r="F621" s="138">
        <v>2168.4</v>
      </c>
      <c r="G621" s="138">
        <v>1292.0999999999999</v>
      </c>
      <c r="H621" s="139">
        <v>1292.0999999999999</v>
      </c>
      <c r="I621" s="72"/>
    </row>
    <row r="622" spans="1:9" ht="51" x14ac:dyDescent="0.2">
      <c r="A622" s="179" t="s">
        <v>529</v>
      </c>
      <c r="B622" s="79" t="s">
        <v>213</v>
      </c>
      <c r="C622" s="137" t="s">
        <v>530</v>
      </c>
      <c r="D622" s="141"/>
      <c r="E622" s="154"/>
      <c r="F622" s="138">
        <f>F623</f>
        <v>74385.3</v>
      </c>
      <c r="G622" s="138">
        <f t="shared" ref="G622:H623" si="271">G623</f>
        <v>96800.4</v>
      </c>
      <c r="H622" s="139">
        <f t="shared" si="271"/>
        <v>96800.5</v>
      </c>
      <c r="I622" s="72"/>
    </row>
    <row r="623" spans="1:9" ht="25.5" x14ac:dyDescent="0.2">
      <c r="A623" s="140" t="s">
        <v>83</v>
      </c>
      <c r="B623" s="79" t="s">
        <v>213</v>
      </c>
      <c r="C623" s="137" t="s">
        <v>530</v>
      </c>
      <c r="D623" s="141">
        <v>600</v>
      </c>
      <c r="E623" s="154"/>
      <c r="F623" s="138">
        <f>F624</f>
        <v>74385.3</v>
      </c>
      <c r="G623" s="138">
        <f t="shared" si="271"/>
        <v>96800.4</v>
      </c>
      <c r="H623" s="139">
        <f t="shared" si="271"/>
        <v>96800.5</v>
      </c>
      <c r="I623" s="72"/>
    </row>
    <row r="624" spans="1:9" ht="13.15" customHeight="1" x14ac:dyDescent="0.2">
      <c r="A624" s="140" t="s">
        <v>85</v>
      </c>
      <c r="B624" s="79" t="s">
        <v>213</v>
      </c>
      <c r="C624" s="137" t="s">
        <v>530</v>
      </c>
      <c r="D624" s="141" t="s">
        <v>86</v>
      </c>
      <c r="E624" s="154" t="s">
        <v>235</v>
      </c>
      <c r="F624" s="138">
        <v>74385.3</v>
      </c>
      <c r="G624" s="138">
        <v>96800.4</v>
      </c>
      <c r="H624" s="139">
        <v>96800.5</v>
      </c>
      <c r="I624" s="72"/>
    </row>
    <row r="625" spans="1:9" ht="63.75" x14ac:dyDescent="0.2">
      <c r="A625" s="177" t="s">
        <v>531</v>
      </c>
      <c r="B625" s="79" t="s">
        <v>213</v>
      </c>
      <c r="C625" s="137" t="s">
        <v>532</v>
      </c>
      <c r="D625" s="141"/>
      <c r="E625" s="154"/>
      <c r="F625" s="138">
        <f t="shared" ref="F625:H625" si="272">F626</f>
        <v>13192.900000000001</v>
      </c>
      <c r="G625" s="138">
        <f t="shared" si="272"/>
        <v>5890</v>
      </c>
      <c r="H625" s="139">
        <f t="shared" si="272"/>
        <v>0</v>
      </c>
      <c r="I625" s="72"/>
    </row>
    <row r="626" spans="1:9" ht="25.5" x14ac:dyDescent="0.2">
      <c r="A626" s="140" t="s">
        <v>83</v>
      </c>
      <c r="B626" s="79" t="s">
        <v>213</v>
      </c>
      <c r="C626" s="137" t="s">
        <v>532</v>
      </c>
      <c r="D626" s="141">
        <v>600</v>
      </c>
      <c r="E626" s="154"/>
      <c r="F626" s="138">
        <f>F627+F628</f>
        <v>13192.900000000001</v>
      </c>
      <c r="G626" s="138">
        <f t="shared" ref="G626:H626" si="273">G627+G628</f>
        <v>5890</v>
      </c>
      <c r="H626" s="138">
        <f t="shared" si="273"/>
        <v>0</v>
      </c>
      <c r="I626" s="72"/>
    </row>
    <row r="627" spans="1:9" x14ac:dyDescent="0.2">
      <c r="A627" s="140" t="s">
        <v>85</v>
      </c>
      <c r="B627" s="79" t="s">
        <v>213</v>
      </c>
      <c r="C627" s="137" t="s">
        <v>532</v>
      </c>
      <c r="D627" s="141" t="s">
        <v>86</v>
      </c>
      <c r="E627" s="154" t="s">
        <v>235</v>
      </c>
      <c r="F627" s="138">
        <v>8320.2000000000007</v>
      </c>
      <c r="G627" s="138">
        <v>5890</v>
      </c>
      <c r="H627" s="139">
        <v>0</v>
      </c>
      <c r="I627" s="72"/>
    </row>
    <row r="628" spans="1:9" x14ac:dyDescent="0.2">
      <c r="A628" s="140" t="s">
        <v>85</v>
      </c>
      <c r="B628" s="79" t="s">
        <v>213</v>
      </c>
      <c r="C628" s="137" t="s">
        <v>532</v>
      </c>
      <c r="D628" s="141" t="s">
        <v>86</v>
      </c>
      <c r="E628" s="154" t="s">
        <v>870</v>
      </c>
      <c r="F628" s="138">
        <v>4872.7</v>
      </c>
      <c r="G628" s="138">
        <v>0</v>
      </c>
      <c r="H628" s="139">
        <v>0</v>
      </c>
      <c r="I628" s="72"/>
    </row>
    <row r="629" spans="1:9" ht="63.75" x14ac:dyDescent="0.2">
      <c r="A629" s="177" t="s">
        <v>533</v>
      </c>
      <c r="B629" s="79" t="s">
        <v>213</v>
      </c>
      <c r="C629" s="137" t="s">
        <v>534</v>
      </c>
      <c r="D629" s="141"/>
      <c r="E629" s="141"/>
      <c r="F629" s="138">
        <f>F630</f>
        <v>16744.8</v>
      </c>
      <c r="G629" s="138">
        <f t="shared" ref="G629:H629" si="274">G630</f>
        <v>21965.7</v>
      </c>
      <c r="H629" s="139">
        <f t="shared" si="274"/>
        <v>21965.7</v>
      </c>
      <c r="I629" s="72"/>
    </row>
    <row r="630" spans="1:9" ht="25.5" x14ac:dyDescent="0.2">
      <c r="A630" s="140" t="s">
        <v>83</v>
      </c>
      <c r="B630" s="79" t="s">
        <v>213</v>
      </c>
      <c r="C630" s="137" t="s">
        <v>534</v>
      </c>
      <c r="D630" s="141">
        <v>600</v>
      </c>
      <c r="E630" s="154"/>
      <c r="F630" s="138">
        <f>F631</f>
        <v>16744.8</v>
      </c>
      <c r="G630" s="138">
        <f t="shared" ref="G630:H630" si="275">G631</f>
        <v>21965.7</v>
      </c>
      <c r="H630" s="139">
        <f t="shared" si="275"/>
        <v>21965.7</v>
      </c>
      <c r="I630" s="72"/>
    </row>
    <row r="631" spans="1:9" x14ac:dyDescent="0.2">
      <c r="A631" s="140" t="s">
        <v>85</v>
      </c>
      <c r="B631" s="79" t="s">
        <v>213</v>
      </c>
      <c r="C631" s="137" t="s">
        <v>534</v>
      </c>
      <c r="D631" s="141" t="s">
        <v>86</v>
      </c>
      <c r="E631" s="154" t="s">
        <v>235</v>
      </c>
      <c r="F631" s="138">
        <v>16744.8</v>
      </c>
      <c r="G631" s="169">
        <v>21965.7</v>
      </c>
      <c r="H631" s="169">
        <v>21965.7</v>
      </c>
      <c r="I631" s="72"/>
    </row>
    <row r="632" spans="1:9" ht="127.5" x14ac:dyDescent="0.2">
      <c r="A632" s="177" t="s">
        <v>535</v>
      </c>
      <c r="B632" s="79" t="s">
        <v>213</v>
      </c>
      <c r="C632" s="137" t="s">
        <v>536</v>
      </c>
      <c r="D632" s="141"/>
      <c r="E632" s="154"/>
      <c r="F632" s="169">
        <f>F633+F635</f>
        <v>302451</v>
      </c>
      <c r="G632" s="169">
        <f t="shared" ref="G632:H632" si="276">G633+G635</f>
        <v>302451</v>
      </c>
      <c r="H632" s="170">
        <f t="shared" si="276"/>
        <v>302451</v>
      </c>
      <c r="I632" s="72"/>
    </row>
    <row r="633" spans="1:9" ht="38.25" x14ac:dyDescent="0.2">
      <c r="A633" s="140" t="s">
        <v>62</v>
      </c>
      <c r="B633" s="79" t="s">
        <v>213</v>
      </c>
      <c r="C633" s="137" t="s">
        <v>536</v>
      </c>
      <c r="D633" s="141" t="s">
        <v>63</v>
      </c>
      <c r="E633" s="141"/>
      <c r="F633" s="138">
        <f>F634</f>
        <v>350</v>
      </c>
      <c r="G633" s="138">
        <f t="shared" ref="G633:H633" si="277">G634</f>
        <v>350</v>
      </c>
      <c r="H633" s="139">
        <f t="shared" si="277"/>
        <v>350</v>
      </c>
      <c r="I633" s="72"/>
    </row>
    <row r="634" spans="1:9" x14ac:dyDescent="0.2">
      <c r="A634" s="140" t="s">
        <v>81</v>
      </c>
      <c r="B634" s="79" t="s">
        <v>213</v>
      </c>
      <c r="C634" s="137" t="s">
        <v>536</v>
      </c>
      <c r="D634" s="141" t="s">
        <v>82</v>
      </c>
      <c r="E634" s="141">
        <v>900303</v>
      </c>
      <c r="F634" s="138">
        <v>350</v>
      </c>
      <c r="G634" s="138">
        <v>350</v>
      </c>
      <c r="H634" s="139">
        <v>350</v>
      </c>
      <c r="I634" s="72"/>
    </row>
    <row r="635" spans="1:9" ht="25.5" x14ac:dyDescent="0.2">
      <c r="A635" s="140" t="s">
        <v>83</v>
      </c>
      <c r="B635" s="79" t="s">
        <v>213</v>
      </c>
      <c r="C635" s="137" t="s">
        <v>536</v>
      </c>
      <c r="D635" s="141" t="s">
        <v>84</v>
      </c>
      <c r="E635" s="141"/>
      <c r="F635" s="138">
        <f>F636+F637</f>
        <v>302101</v>
      </c>
      <c r="G635" s="138">
        <f t="shared" ref="G635:H635" si="278">G636+G637</f>
        <v>302101</v>
      </c>
      <c r="H635" s="139">
        <f t="shared" si="278"/>
        <v>302101</v>
      </c>
      <c r="I635" s="72"/>
    </row>
    <row r="636" spans="1:9" x14ac:dyDescent="0.2">
      <c r="A636" s="140" t="s">
        <v>85</v>
      </c>
      <c r="B636" s="79" t="s">
        <v>213</v>
      </c>
      <c r="C636" s="137" t="s">
        <v>536</v>
      </c>
      <c r="D636" s="141" t="s">
        <v>86</v>
      </c>
      <c r="E636" s="141">
        <v>900303</v>
      </c>
      <c r="F636" s="138">
        <v>251500</v>
      </c>
      <c r="G636" s="138">
        <v>251500</v>
      </c>
      <c r="H636" s="139">
        <v>251500</v>
      </c>
      <c r="I636" s="72"/>
    </row>
    <row r="637" spans="1:9" x14ac:dyDescent="0.2">
      <c r="A637" s="140" t="s">
        <v>96</v>
      </c>
      <c r="B637" s="79" t="s">
        <v>213</v>
      </c>
      <c r="C637" s="137" t="s">
        <v>536</v>
      </c>
      <c r="D637" s="141">
        <v>620</v>
      </c>
      <c r="E637" s="141">
        <v>900303</v>
      </c>
      <c r="F637" s="138">
        <v>50601</v>
      </c>
      <c r="G637" s="138">
        <v>50601</v>
      </c>
      <c r="H637" s="139">
        <v>50601</v>
      </c>
      <c r="I637" s="72"/>
    </row>
    <row r="638" spans="1:9" ht="51" x14ac:dyDescent="0.2">
      <c r="A638" s="151" t="s">
        <v>604</v>
      </c>
      <c r="B638" s="82" t="s">
        <v>213</v>
      </c>
      <c r="C638" s="135" t="s">
        <v>343</v>
      </c>
      <c r="D638" s="89"/>
      <c r="E638" s="89"/>
      <c r="F638" s="132">
        <f>F643+F647+F650+F639</f>
        <v>656</v>
      </c>
      <c r="G638" s="132">
        <f>G639</f>
        <v>0</v>
      </c>
      <c r="H638" s="132">
        <f>H639</f>
        <v>0</v>
      </c>
      <c r="I638" s="72"/>
    </row>
    <row r="639" spans="1:9" ht="51" x14ac:dyDescent="0.2">
      <c r="A639" s="179" t="s">
        <v>843</v>
      </c>
      <c r="B639" s="79" t="s">
        <v>213</v>
      </c>
      <c r="C639" s="137" t="s">
        <v>844</v>
      </c>
      <c r="D639" s="93"/>
      <c r="E639" s="93"/>
      <c r="F639" s="138">
        <f>F640</f>
        <v>656</v>
      </c>
      <c r="G639" s="138">
        <f t="shared" ref="G639:H639" si="279">G640</f>
        <v>0</v>
      </c>
      <c r="H639" s="138">
        <f t="shared" si="279"/>
        <v>0</v>
      </c>
      <c r="I639" s="72"/>
    </row>
    <row r="640" spans="1:9" ht="25.5" x14ac:dyDescent="0.2">
      <c r="A640" s="140" t="s">
        <v>83</v>
      </c>
      <c r="B640" s="79" t="s">
        <v>213</v>
      </c>
      <c r="C640" s="137" t="s">
        <v>844</v>
      </c>
      <c r="D640" s="141" t="s">
        <v>84</v>
      </c>
      <c r="E640" s="89"/>
      <c r="F640" s="138">
        <f>F641+F642</f>
        <v>656</v>
      </c>
      <c r="G640" s="138">
        <f t="shared" ref="G640:H640" si="280">G641+G642</f>
        <v>0</v>
      </c>
      <c r="H640" s="138">
        <f t="shared" si="280"/>
        <v>0</v>
      </c>
      <c r="I640" s="72"/>
    </row>
    <row r="641" spans="1:11" x14ac:dyDescent="0.2">
      <c r="A641" s="140" t="s">
        <v>85</v>
      </c>
      <c r="B641" s="79" t="s">
        <v>213</v>
      </c>
      <c r="C641" s="137" t="s">
        <v>844</v>
      </c>
      <c r="D641" s="141" t="s">
        <v>86</v>
      </c>
      <c r="E641" s="93">
        <v>900304</v>
      </c>
      <c r="F641" s="138">
        <v>576.9</v>
      </c>
      <c r="G641" s="138">
        <v>0</v>
      </c>
      <c r="H641" s="138">
        <v>0</v>
      </c>
      <c r="I641" s="72"/>
    </row>
    <row r="642" spans="1:11" x14ac:dyDescent="0.2">
      <c r="A642" s="140" t="s">
        <v>96</v>
      </c>
      <c r="B642" s="79" t="s">
        <v>213</v>
      </c>
      <c r="C642" s="137" t="s">
        <v>844</v>
      </c>
      <c r="D642" s="141" t="s">
        <v>97</v>
      </c>
      <c r="E642" s="93">
        <v>900304</v>
      </c>
      <c r="F642" s="138">
        <v>79.099999999999994</v>
      </c>
      <c r="G642" s="138">
        <v>0</v>
      </c>
      <c r="H642" s="138">
        <v>0</v>
      </c>
      <c r="I642" s="72"/>
    </row>
    <row r="643" spans="1:11" ht="25.5" x14ac:dyDescent="0.2">
      <c r="A643" s="146" t="s">
        <v>789</v>
      </c>
      <c r="B643" s="82" t="s">
        <v>213</v>
      </c>
      <c r="C643" s="135" t="s">
        <v>791</v>
      </c>
      <c r="D643" s="145"/>
      <c r="E643" s="145"/>
      <c r="F643" s="132">
        <f t="shared" ref="F643:H644" si="281">F644</f>
        <v>0</v>
      </c>
      <c r="G643" s="132">
        <f t="shared" si="281"/>
        <v>225378.4</v>
      </c>
      <c r="H643" s="133">
        <f t="shared" si="281"/>
        <v>0</v>
      </c>
      <c r="I643" s="72"/>
    </row>
    <row r="644" spans="1:11" ht="38.25" x14ac:dyDescent="0.2">
      <c r="A644" s="140" t="s">
        <v>790</v>
      </c>
      <c r="B644" s="79" t="s">
        <v>213</v>
      </c>
      <c r="C644" s="137" t="s">
        <v>792</v>
      </c>
      <c r="D644" s="141"/>
      <c r="E644" s="141"/>
      <c r="F644" s="138">
        <f t="shared" si="281"/>
        <v>0</v>
      </c>
      <c r="G644" s="138">
        <f t="shared" si="281"/>
        <v>225378.4</v>
      </c>
      <c r="H644" s="139">
        <f t="shared" si="281"/>
        <v>0</v>
      </c>
      <c r="I644" s="72"/>
    </row>
    <row r="645" spans="1:11" ht="25.5" x14ac:dyDescent="0.2">
      <c r="A645" s="140" t="s">
        <v>67</v>
      </c>
      <c r="B645" s="79" t="s">
        <v>213</v>
      </c>
      <c r="C645" s="137" t="s">
        <v>792</v>
      </c>
      <c r="D645" s="141">
        <v>200</v>
      </c>
      <c r="E645" s="141"/>
      <c r="F645" s="138">
        <f>F646+F647</f>
        <v>0</v>
      </c>
      <c r="G645" s="138">
        <f>G646+G647</f>
        <v>225378.4</v>
      </c>
      <c r="H645" s="139">
        <f>H646+H647</f>
        <v>0</v>
      </c>
      <c r="I645" s="72"/>
    </row>
    <row r="646" spans="1:11" ht="25.5" x14ac:dyDescent="0.2">
      <c r="A646" s="140" t="s">
        <v>69</v>
      </c>
      <c r="B646" s="79" t="s">
        <v>213</v>
      </c>
      <c r="C646" s="137" t="s">
        <v>792</v>
      </c>
      <c r="D646" s="84">
        <v>240</v>
      </c>
      <c r="E646" s="141">
        <v>900302</v>
      </c>
      <c r="F646" s="138">
        <v>0</v>
      </c>
      <c r="G646" s="138">
        <v>178048.9</v>
      </c>
      <c r="H646" s="139">
        <v>0</v>
      </c>
      <c r="I646" s="72"/>
    </row>
    <row r="647" spans="1:11" ht="25.5" x14ac:dyDescent="0.2">
      <c r="A647" s="140" t="s">
        <v>69</v>
      </c>
      <c r="B647" s="79" t="s">
        <v>213</v>
      </c>
      <c r="C647" s="137" t="s">
        <v>792</v>
      </c>
      <c r="D647" s="84">
        <v>240</v>
      </c>
      <c r="E647" s="141">
        <v>900100</v>
      </c>
      <c r="F647" s="138">
        <v>0</v>
      </c>
      <c r="G647" s="138">
        <v>47329.5</v>
      </c>
      <c r="H647" s="139">
        <v>0</v>
      </c>
      <c r="I647" s="72"/>
    </row>
    <row r="648" spans="1:11" ht="25.5" x14ac:dyDescent="0.2">
      <c r="A648" s="146" t="s">
        <v>564</v>
      </c>
      <c r="B648" s="82" t="s">
        <v>213</v>
      </c>
      <c r="C648" s="135" t="s">
        <v>570</v>
      </c>
      <c r="D648" s="92"/>
      <c r="E648" s="145"/>
      <c r="F648" s="132">
        <f>F649</f>
        <v>0</v>
      </c>
      <c r="G648" s="132">
        <f t="shared" ref="G648:H648" si="282">G649</f>
        <v>3053.5</v>
      </c>
      <c r="H648" s="133">
        <f t="shared" si="282"/>
        <v>3053.5</v>
      </c>
      <c r="I648" s="72"/>
    </row>
    <row r="649" spans="1:11" ht="63.75" x14ac:dyDescent="0.2">
      <c r="A649" s="140" t="s">
        <v>565</v>
      </c>
      <c r="B649" s="79" t="s">
        <v>213</v>
      </c>
      <c r="C649" s="137" t="s">
        <v>571</v>
      </c>
      <c r="D649" s="84"/>
      <c r="E649" s="141"/>
      <c r="F649" s="138">
        <f>F650</f>
        <v>0</v>
      </c>
      <c r="G649" s="138">
        <f>G650</f>
        <v>3053.5</v>
      </c>
      <c r="H649" s="139">
        <f>H650</f>
        <v>3053.5</v>
      </c>
      <c r="I649" s="72"/>
    </row>
    <row r="650" spans="1:11" ht="25.5" x14ac:dyDescent="0.2">
      <c r="A650" s="140" t="s">
        <v>83</v>
      </c>
      <c r="B650" s="79" t="s">
        <v>213</v>
      </c>
      <c r="C650" s="137" t="s">
        <v>571</v>
      </c>
      <c r="D650" s="141" t="s">
        <v>84</v>
      </c>
      <c r="E650" s="141"/>
      <c r="F650" s="138">
        <f>F651+F652</f>
        <v>0</v>
      </c>
      <c r="G650" s="138">
        <f>G651+G652</f>
        <v>3053.5</v>
      </c>
      <c r="H650" s="139">
        <f t="shared" ref="H650" si="283">H651+H652</f>
        <v>3053.5</v>
      </c>
      <c r="I650" s="72"/>
    </row>
    <row r="651" spans="1:11" x14ac:dyDescent="0.2">
      <c r="A651" s="140" t="s">
        <v>85</v>
      </c>
      <c r="B651" s="79" t="s">
        <v>213</v>
      </c>
      <c r="C651" s="137" t="s">
        <v>571</v>
      </c>
      <c r="D651" s="141" t="s">
        <v>86</v>
      </c>
      <c r="E651" s="141">
        <v>900302</v>
      </c>
      <c r="F651" s="138">
        <v>0</v>
      </c>
      <c r="G651" s="138">
        <v>2775.9</v>
      </c>
      <c r="H651" s="139">
        <v>2775.9</v>
      </c>
      <c r="I651" s="72"/>
    </row>
    <row r="652" spans="1:11" x14ac:dyDescent="0.2">
      <c r="A652" s="140" t="s">
        <v>85</v>
      </c>
      <c r="B652" s="79" t="s">
        <v>213</v>
      </c>
      <c r="C652" s="137" t="s">
        <v>571</v>
      </c>
      <c r="D652" s="141">
        <v>610</v>
      </c>
      <c r="E652" s="141">
        <v>900100</v>
      </c>
      <c r="F652" s="138">
        <v>0</v>
      </c>
      <c r="G652" s="138">
        <v>277.60000000000002</v>
      </c>
      <c r="H652" s="139">
        <v>277.60000000000002</v>
      </c>
      <c r="I652" s="72"/>
    </row>
    <row r="653" spans="1:11" ht="25.5" x14ac:dyDescent="0.2">
      <c r="A653" s="123" t="s">
        <v>537</v>
      </c>
      <c r="B653" s="82" t="s">
        <v>213</v>
      </c>
      <c r="C653" s="135" t="s">
        <v>167</v>
      </c>
      <c r="D653" s="89"/>
      <c r="E653" s="145"/>
      <c r="F653" s="132">
        <f>F654</f>
        <v>87</v>
      </c>
      <c r="G653" s="132">
        <f t="shared" ref="G653:H654" si="284">G654</f>
        <v>0</v>
      </c>
      <c r="H653" s="133">
        <f t="shared" si="284"/>
        <v>0</v>
      </c>
      <c r="I653" s="72"/>
    </row>
    <row r="654" spans="1:11" x14ac:dyDescent="0.2">
      <c r="A654" s="123" t="s">
        <v>538</v>
      </c>
      <c r="B654" s="82" t="s">
        <v>213</v>
      </c>
      <c r="C654" s="135" t="s">
        <v>168</v>
      </c>
      <c r="D654" s="89"/>
      <c r="E654" s="145"/>
      <c r="F654" s="132">
        <f>F655</f>
        <v>87</v>
      </c>
      <c r="G654" s="132">
        <f t="shared" si="284"/>
        <v>0</v>
      </c>
      <c r="H654" s="133">
        <f t="shared" si="284"/>
        <v>0</v>
      </c>
      <c r="I654" s="72"/>
    </row>
    <row r="655" spans="1:11" ht="38.25" x14ac:dyDescent="0.2">
      <c r="A655" s="124" t="s">
        <v>539</v>
      </c>
      <c r="B655" s="82" t="s">
        <v>213</v>
      </c>
      <c r="C655" s="135" t="s">
        <v>177</v>
      </c>
      <c r="D655" s="145"/>
      <c r="E655" s="145"/>
      <c r="F655" s="132">
        <f t="shared" ref="F655:H656" si="285">F656</f>
        <v>87</v>
      </c>
      <c r="G655" s="132">
        <f t="shared" si="285"/>
        <v>0</v>
      </c>
      <c r="H655" s="133">
        <f t="shared" si="285"/>
        <v>0</v>
      </c>
      <c r="I655" s="72"/>
    </row>
    <row r="656" spans="1:11" ht="25.5" customHeight="1" x14ac:dyDescent="0.2">
      <c r="A656" s="180" t="s">
        <v>248</v>
      </c>
      <c r="B656" s="79" t="s">
        <v>213</v>
      </c>
      <c r="C656" s="137" t="s">
        <v>249</v>
      </c>
      <c r="D656" s="141"/>
      <c r="E656" s="141"/>
      <c r="F656" s="138">
        <f>F657</f>
        <v>87</v>
      </c>
      <c r="G656" s="138">
        <f t="shared" si="285"/>
        <v>0</v>
      </c>
      <c r="H656" s="139">
        <f t="shared" si="285"/>
        <v>0</v>
      </c>
      <c r="I656" s="72"/>
      <c r="K656" s="76"/>
    </row>
    <row r="657" spans="1:9" ht="25.5" x14ac:dyDescent="0.2">
      <c r="A657" s="140" t="s">
        <v>83</v>
      </c>
      <c r="B657" s="79" t="s">
        <v>213</v>
      </c>
      <c r="C657" s="137" t="s">
        <v>249</v>
      </c>
      <c r="D657" s="141">
        <v>600</v>
      </c>
      <c r="E657" s="141"/>
      <c r="F657" s="138">
        <f>F658</f>
        <v>87</v>
      </c>
      <c r="G657" s="138">
        <f t="shared" ref="G657:H657" si="286">G658</f>
        <v>0</v>
      </c>
      <c r="H657" s="139">
        <f t="shared" si="286"/>
        <v>0</v>
      </c>
      <c r="I657" s="72"/>
    </row>
    <row r="658" spans="1:9" x14ac:dyDescent="0.2">
      <c r="A658" s="140" t="s">
        <v>85</v>
      </c>
      <c r="B658" s="79" t="s">
        <v>213</v>
      </c>
      <c r="C658" s="137" t="s">
        <v>249</v>
      </c>
      <c r="D658" s="141">
        <v>610</v>
      </c>
      <c r="E658" s="141">
        <v>900100</v>
      </c>
      <c r="F658" s="138">
        <v>87</v>
      </c>
      <c r="G658" s="138">
        <v>0</v>
      </c>
      <c r="H658" s="139">
        <v>0</v>
      </c>
      <c r="I658" s="72"/>
    </row>
    <row r="659" spans="1:9" ht="25.5" x14ac:dyDescent="0.2">
      <c r="A659" s="153" t="s">
        <v>545</v>
      </c>
      <c r="B659" s="82" t="s">
        <v>213</v>
      </c>
      <c r="C659" s="135" t="s">
        <v>143</v>
      </c>
      <c r="D659" s="141"/>
      <c r="E659" s="141"/>
      <c r="F659" s="132">
        <f>F665+F660</f>
        <v>729.30000000000007</v>
      </c>
      <c r="G659" s="132">
        <f t="shared" ref="G659:H659" si="287">G665+G660</f>
        <v>0</v>
      </c>
      <c r="H659" s="132">
        <f t="shared" si="287"/>
        <v>0</v>
      </c>
      <c r="I659" s="72"/>
    </row>
    <row r="660" spans="1:9" x14ac:dyDescent="0.2">
      <c r="A660" s="153" t="s">
        <v>702</v>
      </c>
      <c r="B660" s="82" t="s">
        <v>213</v>
      </c>
      <c r="C660" s="135" t="s">
        <v>307</v>
      </c>
      <c r="D660" s="92"/>
      <c r="E660" s="92"/>
      <c r="F660" s="132">
        <f>F661</f>
        <v>115</v>
      </c>
      <c r="G660" s="132">
        <f t="shared" ref="G660:H660" si="288">G661</f>
        <v>0</v>
      </c>
      <c r="H660" s="132">
        <f t="shared" si="288"/>
        <v>0</v>
      </c>
      <c r="I660" s="72"/>
    </row>
    <row r="661" spans="1:9" ht="38.25" x14ac:dyDescent="0.2">
      <c r="A661" s="155" t="s">
        <v>703</v>
      </c>
      <c r="B661" s="82" t="s">
        <v>213</v>
      </c>
      <c r="C661" s="135" t="s">
        <v>308</v>
      </c>
      <c r="D661" s="145"/>
      <c r="E661" s="145"/>
      <c r="F661" s="132">
        <f>F662</f>
        <v>115</v>
      </c>
      <c r="G661" s="132">
        <f t="shared" ref="G661:H661" si="289">G662</f>
        <v>0</v>
      </c>
      <c r="H661" s="132">
        <f t="shared" si="289"/>
        <v>0</v>
      </c>
      <c r="I661" s="72"/>
    </row>
    <row r="662" spans="1:9" ht="25.5" x14ac:dyDescent="0.2">
      <c r="A662" s="140" t="s">
        <v>855</v>
      </c>
      <c r="B662" s="79" t="s">
        <v>213</v>
      </c>
      <c r="C662" s="137" t="s">
        <v>856</v>
      </c>
      <c r="D662" s="141"/>
      <c r="E662" s="141"/>
      <c r="F662" s="138">
        <f>F663</f>
        <v>115</v>
      </c>
      <c r="G662" s="138">
        <f t="shared" ref="G662:H663" si="290">G663</f>
        <v>0</v>
      </c>
      <c r="H662" s="138">
        <f t="shared" si="290"/>
        <v>0</v>
      </c>
      <c r="I662" s="72"/>
    </row>
    <row r="663" spans="1:9" ht="25.5" x14ac:dyDescent="0.2">
      <c r="A663" s="140" t="s">
        <v>83</v>
      </c>
      <c r="B663" s="79" t="s">
        <v>213</v>
      </c>
      <c r="C663" s="137" t="s">
        <v>856</v>
      </c>
      <c r="D663" s="141">
        <v>600</v>
      </c>
      <c r="E663" s="141"/>
      <c r="F663" s="138">
        <f>F664</f>
        <v>115</v>
      </c>
      <c r="G663" s="138">
        <f t="shared" si="290"/>
        <v>0</v>
      </c>
      <c r="H663" s="138">
        <f t="shared" si="290"/>
        <v>0</v>
      </c>
      <c r="I663" s="72"/>
    </row>
    <row r="664" spans="1:9" x14ac:dyDescent="0.2">
      <c r="A664" s="140" t="s">
        <v>96</v>
      </c>
      <c r="B664" s="79" t="s">
        <v>213</v>
      </c>
      <c r="C664" s="137" t="s">
        <v>856</v>
      </c>
      <c r="D664" s="141">
        <v>620</v>
      </c>
      <c r="E664" s="141">
        <v>900100</v>
      </c>
      <c r="F664" s="138">
        <v>115</v>
      </c>
      <c r="G664" s="138">
        <v>0</v>
      </c>
      <c r="H664" s="139">
        <v>0</v>
      </c>
      <c r="I664" s="72"/>
    </row>
    <row r="665" spans="1:9" ht="25.5" x14ac:dyDescent="0.2">
      <c r="A665" s="153" t="s">
        <v>540</v>
      </c>
      <c r="B665" s="82" t="s">
        <v>213</v>
      </c>
      <c r="C665" s="135" t="s">
        <v>542</v>
      </c>
      <c r="D665" s="92"/>
      <c r="E665" s="92"/>
      <c r="F665" s="132">
        <f t="shared" ref="F665:H667" si="291">F666</f>
        <v>614.30000000000007</v>
      </c>
      <c r="G665" s="132">
        <f t="shared" ref="G665" si="292">G666</f>
        <v>0</v>
      </c>
      <c r="H665" s="133">
        <f t="shared" ref="H665" si="293">H666</f>
        <v>0</v>
      </c>
      <c r="I665" s="72"/>
    </row>
    <row r="666" spans="1:9" ht="25.5" x14ac:dyDescent="0.2">
      <c r="A666" s="178" t="s">
        <v>541</v>
      </c>
      <c r="B666" s="82" t="s">
        <v>213</v>
      </c>
      <c r="C666" s="135" t="s">
        <v>543</v>
      </c>
      <c r="D666" s="145"/>
      <c r="E666" s="145"/>
      <c r="F666" s="132">
        <f t="shared" si="291"/>
        <v>614.30000000000007</v>
      </c>
      <c r="G666" s="132">
        <f t="shared" si="291"/>
        <v>0</v>
      </c>
      <c r="H666" s="133">
        <f t="shared" si="291"/>
        <v>0</v>
      </c>
      <c r="I666" s="72"/>
    </row>
    <row r="667" spans="1:9" ht="25.5" x14ac:dyDescent="0.2">
      <c r="A667" s="156" t="s">
        <v>306</v>
      </c>
      <c r="B667" s="79" t="s">
        <v>213</v>
      </c>
      <c r="C667" s="158" t="s">
        <v>544</v>
      </c>
      <c r="D667" s="141"/>
      <c r="E667" s="141"/>
      <c r="F667" s="138">
        <f>F668</f>
        <v>614.30000000000007</v>
      </c>
      <c r="G667" s="138">
        <f t="shared" si="291"/>
        <v>0</v>
      </c>
      <c r="H667" s="139">
        <f t="shared" si="291"/>
        <v>0</v>
      </c>
      <c r="I667" s="72"/>
    </row>
    <row r="668" spans="1:9" ht="25.5" x14ac:dyDescent="0.2">
      <c r="A668" s="140" t="s">
        <v>83</v>
      </c>
      <c r="B668" s="79" t="s">
        <v>213</v>
      </c>
      <c r="C668" s="158" t="s">
        <v>544</v>
      </c>
      <c r="D668" s="141" t="s">
        <v>84</v>
      </c>
      <c r="E668" s="141"/>
      <c r="F668" s="138">
        <f>F669+F670</f>
        <v>614.30000000000007</v>
      </c>
      <c r="G668" s="138">
        <f t="shared" ref="G668:H668" si="294">G669+G670</f>
        <v>0</v>
      </c>
      <c r="H668" s="139">
        <f t="shared" si="294"/>
        <v>0</v>
      </c>
      <c r="I668" s="72"/>
    </row>
    <row r="669" spans="1:9" x14ac:dyDescent="0.2">
      <c r="A669" s="140" t="s">
        <v>85</v>
      </c>
      <c r="B669" s="79" t="s">
        <v>213</v>
      </c>
      <c r="C669" s="158" t="s">
        <v>544</v>
      </c>
      <c r="D669" s="141" t="s">
        <v>86</v>
      </c>
      <c r="E669" s="141">
        <v>900100</v>
      </c>
      <c r="F669" s="138">
        <v>545.1</v>
      </c>
      <c r="G669" s="138">
        <v>0</v>
      </c>
      <c r="H669" s="139">
        <v>0</v>
      </c>
      <c r="I669" s="72"/>
    </row>
    <row r="670" spans="1:9" x14ac:dyDescent="0.2">
      <c r="A670" s="140" t="s">
        <v>96</v>
      </c>
      <c r="B670" s="79" t="s">
        <v>213</v>
      </c>
      <c r="C670" s="158" t="s">
        <v>544</v>
      </c>
      <c r="D670" s="141">
        <v>620</v>
      </c>
      <c r="E670" s="141">
        <v>900100</v>
      </c>
      <c r="F670" s="138">
        <v>69.2</v>
      </c>
      <c r="G670" s="138">
        <v>0</v>
      </c>
      <c r="H670" s="139">
        <v>0</v>
      </c>
      <c r="I670" s="74" t="e">
        <f>I675+I722+#REF!+I778</f>
        <v>#REF!</v>
      </c>
    </row>
    <row r="671" spans="1:9" ht="15" customHeight="1" x14ac:dyDescent="0.2">
      <c r="A671" s="146" t="s">
        <v>111</v>
      </c>
      <c r="B671" s="104" t="s">
        <v>214</v>
      </c>
      <c r="C671" s="157"/>
      <c r="D671" s="145"/>
      <c r="E671" s="145"/>
      <c r="F671" s="132">
        <f>F672+F786+F794+F800</f>
        <v>1265375</v>
      </c>
      <c r="G671" s="132">
        <f t="shared" ref="G671:I671" si="295">G672+G786+G794+G800</f>
        <v>1139132.8</v>
      </c>
      <c r="H671" s="132">
        <f t="shared" si="295"/>
        <v>889982.10000000009</v>
      </c>
      <c r="I671" s="132">
        <f t="shared" si="295"/>
        <v>0</v>
      </c>
    </row>
    <row r="672" spans="1:9" ht="15" customHeight="1" x14ac:dyDescent="0.2">
      <c r="A672" s="99" t="s">
        <v>341</v>
      </c>
      <c r="B672" s="104" t="s">
        <v>214</v>
      </c>
      <c r="C672" s="135" t="s">
        <v>184</v>
      </c>
      <c r="D672" s="145"/>
      <c r="E672" s="145"/>
      <c r="F672" s="132">
        <f>F673</f>
        <v>1263048.8</v>
      </c>
      <c r="G672" s="132">
        <f t="shared" ref="G672:H672" si="296">G673</f>
        <v>1139132.8</v>
      </c>
      <c r="H672" s="133">
        <f t="shared" si="296"/>
        <v>889982.10000000009</v>
      </c>
      <c r="I672" s="74"/>
    </row>
    <row r="673" spans="1:9" ht="16.5" customHeight="1" x14ac:dyDescent="0.2">
      <c r="A673" s="110" t="s">
        <v>112</v>
      </c>
      <c r="B673" s="104" t="s">
        <v>214</v>
      </c>
      <c r="C673" s="135" t="s">
        <v>185</v>
      </c>
      <c r="D673" s="145"/>
      <c r="E673" s="145"/>
      <c r="F673" s="132">
        <f>F674+F724+F743+F747+F776</f>
        <v>1263048.8</v>
      </c>
      <c r="G673" s="132">
        <f>G674+G724+G743+G747+G776</f>
        <v>1139132.8</v>
      </c>
      <c r="H673" s="133">
        <f>H674+H724+H743+H747+H776</f>
        <v>889982.10000000009</v>
      </c>
      <c r="I673" s="74"/>
    </row>
    <row r="674" spans="1:9" ht="31.5" customHeight="1" x14ac:dyDescent="0.2">
      <c r="A674" s="151" t="s">
        <v>522</v>
      </c>
      <c r="B674" s="104" t="s">
        <v>214</v>
      </c>
      <c r="C674" s="135" t="s">
        <v>525</v>
      </c>
      <c r="D674" s="145"/>
      <c r="E674" s="145"/>
      <c r="F674" s="132">
        <f>F675+F686+F692+F697+F702+F705+F712+F719</f>
        <v>880686.6</v>
      </c>
      <c r="G674" s="132">
        <f>G675+G686+G692+G697+G702+G705+G712+G719</f>
        <v>844049</v>
      </c>
      <c r="H674" s="133">
        <f>H675+H686+H692+H697+H702+H705+H712+H719</f>
        <v>829446.3</v>
      </c>
      <c r="I674" s="74"/>
    </row>
    <row r="675" spans="1:9" ht="51" x14ac:dyDescent="0.2">
      <c r="A675" s="179" t="s">
        <v>529</v>
      </c>
      <c r="B675" s="111" t="s">
        <v>214</v>
      </c>
      <c r="C675" s="137" t="s">
        <v>530</v>
      </c>
      <c r="D675" s="84"/>
      <c r="E675" s="84"/>
      <c r="F675" s="138">
        <f>F676+F678+F682+F684+F680</f>
        <v>97890.6</v>
      </c>
      <c r="G675" s="138">
        <f t="shared" ref="G675:H675" si="297">G676+G678+G682+G684+G680</f>
        <v>97744.4</v>
      </c>
      <c r="H675" s="139">
        <f t="shared" si="297"/>
        <v>97744.4</v>
      </c>
      <c r="I675" s="74">
        <f>I676+I688+I700+I705+I713+I683+I718+I708</f>
        <v>0</v>
      </c>
    </row>
    <row r="676" spans="1:9" ht="38.25" x14ac:dyDescent="0.2">
      <c r="A676" s="140" t="s">
        <v>62</v>
      </c>
      <c r="B676" s="111" t="s">
        <v>214</v>
      </c>
      <c r="C676" s="137" t="s">
        <v>530</v>
      </c>
      <c r="D676" s="141" t="s">
        <v>63</v>
      </c>
      <c r="E676" s="141"/>
      <c r="F676" s="138">
        <f>F677</f>
        <v>1421.7</v>
      </c>
      <c r="G676" s="138">
        <f t="shared" ref="G676:H676" si="298">G677</f>
        <v>1421.7</v>
      </c>
      <c r="H676" s="139">
        <f t="shared" si="298"/>
        <v>1421.7</v>
      </c>
      <c r="I676" s="72"/>
    </row>
    <row r="677" spans="1:9" x14ac:dyDescent="0.2">
      <c r="A677" s="140" t="s">
        <v>81</v>
      </c>
      <c r="B677" s="111" t="s">
        <v>214</v>
      </c>
      <c r="C677" s="137" t="s">
        <v>530</v>
      </c>
      <c r="D677" s="141" t="s">
        <v>82</v>
      </c>
      <c r="E677" s="154" t="s">
        <v>235</v>
      </c>
      <c r="F677" s="138">
        <v>1421.7</v>
      </c>
      <c r="G677" s="138">
        <v>1421.7</v>
      </c>
      <c r="H677" s="139">
        <v>1421.7</v>
      </c>
      <c r="I677" s="72"/>
    </row>
    <row r="678" spans="1:9" ht="25.5" x14ac:dyDescent="0.2">
      <c r="A678" s="140" t="s">
        <v>67</v>
      </c>
      <c r="B678" s="111" t="s">
        <v>214</v>
      </c>
      <c r="C678" s="137" t="s">
        <v>530</v>
      </c>
      <c r="D678" s="141" t="s">
        <v>68</v>
      </c>
      <c r="E678" s="154"/>
      <c r="F678" s="138">
        <f>F679</f>
        <v>4895.8999999999996</v>
      </c>
      <c r="G678" s="138">
        <f t="shared" ref="G678:H678" si="299">G679</f>
        <v>4411</v>
      </c>
      <c r="H678" s="139">
        <f t="shared" si="299"/>
        <v>4411</v>
      </c>
      <c r="I678" s="72"/>
    </row>
    <row r="679" spans="1:9" ht="25.5" x14ac:dyDescent="0.2">
      <c r="A679" s="140" t="s">
        <v>69</v>
      </c>
      <c r="B679" s="111" t="s">
        <v>214</v>
      </c>
      <c r="C679" s="137" t="s">
        <v>530</v>
      </c>
      <c r="D679" s="141" t="s">
        <v>70</v>
      </c>
      <c r="E679" s="154" t="s">
        <v>235</v>
      </c>
      <c r="F679" s="138">
        <v>4895.8999999999996</v>
      </c>
      <c r="G679" s="138">
        <v>4411</v>
      </c>
      <c r="H679" s="139">
        <v>4411</v>
      </c>
      <c r="I679" s="72"/>
    </row>
    <row r="680" spans="1:9" x14ac:dyDescent="0.2">
      <c r="A680" s="140" t="s">
        <v>113</v>
      </c>
      <c r="B680" s="111" t="s">
        <v>214</v>
      </c>
      <c r="C680" s="137" t="s">
        <v>530</v>
      </c>
      <c r="D680" s="141">
        <v>300</v>
      </c>
      <c r="E680" s="154"/>
      <c r="F680" s="138">
        <f>F681</f>
        <v>472</v>
      </c>
      <c r="G680" s="138">
        <f t="shared" ref="G680:H680" si="300">G681</f>
        <v>472</v>
      </c>
      <c r="H680" s="139">
        <f t="shared" si="300"/>
        <v>472</v>
      </c>
      <c r="I680" s="72"/>
    </row>
    <row r="681" spans="1:9" ht="25.5" x14ac:dyDescent="0.2">
      <c r="A681" s="140" t="s">
        <v>115</v>
      </c>
      <c r="B681" s="111" t="s">
        <v>214</v>
      </c>
      <c r="C681" s="137" t="s">
        <v>530</v>
      </c>
      <c r="D681" s="141">
        <v>320</v>
      </c>
      <c r="E681" s="154" t="s">
        <v>235</v>
      </c>
      <c r="F681" s="138">
        <v>472</v>
      </c>
      <c r="G681" s="138">
        <v>472</v>
      </c>
      <c r="H681" s="139">
        <v>472</v>
      </c>
      <c r="I681" s="72"/>
    </row>
    <row r="682" spans="1:9" ht="25.5" x14ac:dyDescent="0.2">
      <c r="A682" s="140" t="s">
        <v>83</v>
      </c>
      <c r="B682" s="111" t="s">
        <v>214</v>
      </c>
      <c r="C682" s="137" t="s">
        <v>530</v>
      </c>
      <c r="D682" s="141" t="s">
        <v>84</v>
      </c>
      <c r="E682" s="154"/>
      <c r="F682" s="138">
        <f>F683</f>
        <v>90701.6</v>
      </c>
      <c r="G682" s="138">
        <f t="shared" ref="G682:H682" si="301">G683</f>
        <v>91040.3</v>
      </c>
      <c r="H682" s="139">
        <f t="shared" si="301"/>
        <v>91040.3</v>
      </c>
      <c r="I682" s="72"/>
    </row>
    <row r="683" spans="1:9" x14ac:dyDescent="0.2">
      <c r="A683" s="140" t="s">
        <v>85</v>
      </c>
      <c r="B683" s="111" t="s">
        <v>214</v>
      </c>
      <c r="C683" s="137" t="s">
        <v>530</v>
      </c>
      <c r="D683" s="141" t="s">
        <v>86</v>
      </c>
      <c r="E683" s="154" t="s">
        <v>235</v>
      </c>
      <c r="F683" s="138">
        <v>90701.6</v>
      </c>
      <c r="G683" s="138">
        <v>91040.3</v>
      </c>
      <c r="H683" s="139">
        <v>91040.3</v>
      </c>
      <c r="I683" s="72"/>
    </row>
    <row r="684" spans="1:9" x14ac:dyDescent="0.2">
      <c r="A684" s="140" t="s">
        <v>72</v>
      </c>
      <c r="B684" s="111" t="s">
        <v>214</v>
      </c>
      <c r="C684" s="137" t="s">
        <v>530</v>
      </c>
      <c r="D684" s="141" t="s">
        <v>73</v>
      </c>
      <c r="E684" s="154"/>
      <c r="F684" s="138">
        <f>F685</f>
        <v>399.4</v>
      </c>
      <c r="G684" s="138">
        <f t="shared" ref="G684:H684" si="302">G685</f>
        <v>399.4</v>
      </c>
      <c r="H684" s="139">
        <f t="shared" si="302"/>
        <v>399.4</v>
      </c>
      <c r="I684" s="72"/>
    </row>
    <row r="685" spans="1:9" x14ac:dyDescent="0.2">
      <c r="A685" s="140" t="s">
        <v>74</v>
      </c>
      <c r="B685" s="111" t="s">
        <v>214</v>
      </c>
      <c r="C685" s="137" t="s">
        <v>530</v>
      </c>
      <c r="D685" s="141" t="s">
        <v>75</v>
      </c>
      <c r="E685" s="154" t="s">
        <v>235</v>
      </c>
      <c r="F685" s="138">
        <v>399.4</v>
      </c>
      <c r="G685" s="138">
        <v>399.4</v>
      </c>
      <c r="H685" s="139">
        <v>399.4</v>
      </c>
      <c r="I685" s="72"/>
    </row>
    <row r="686" spans="1:9" ht="63.75" x14ac:dyDescent="0.2">
      <c r="A686" s="177" t="s">
        <v>531</v>
      </c>
      <c r="B686" s="111" t="s">
        <v>214</v>
      </c>
      <c r="C686" s="137" t="s">
        <v>532</v>
      </c>
      <c r="D686" s="141"/>
      <c r="E686" s="154"/>
      <c r="F686" s="138">
        <f>F687+F689</f>
        <v>56450.7</v>
      </c>
      <c r="G686" s="138">
        <f t="shared" ref="G686:H686" si="303">G687+G689</f>
        <v>14602.7</v>
      </c>
      <c r="H686" s="139">
        <f t="shared" si="303"/>
        <v>0</v>
      </c>
      <c r="I686" s="72"/>
    </row>
    <row r="687" spans="1:9" ht="25.5" x14ac:dyDescent="0.2">
      <c r="A687" s="140" t="s">
        <v>67</v>
      </c>
      <c r="B687" s="111" t="s">
        <v>214</v>
      </c>
      <c r="C687" s="137" t="s">
        <v>532</v>
      </c>
      <c r="D687" s="141" t="s">
        <v>68</v>
      </c>
      <c r="E687" s="154"/>
      <c r="F687" s="138">
        <f>F688</f>
        <v>5491.7</v>
      </c>
      <c r="G687" s="138">
        <f t="shared" ref="G687:H687" si="304">G688</f>
        <v>4650.7</v>
      </c>
      <c r="H687" s="139">
        <f t="shared" si="304"/>
        <v>0</v>
      </c>
      <c r="I687" s="72"/>
    </row>
    <row r="688" spans="1:9" ht="25.5" x14ac:dyDescent="0.2">
      <c r="A688" s="140" t="s">
        <v>69</v>
      </c>
      <c r="B688" s="111" t="s">
        <v>214</v>
      </c>
      <c r="C688" s="137" t="s">
        <v>532</v>
      </c>
      <c r="D688" s="141" t="s">
        <v>70</v>
      </c>
      <c r="E688" s="154" t="s">
        <v>235</v>
      </c>
      <c r="F688" s="138">
        <v>5491.7</v>
      </c>
      <c r="G688" s="138">
        <v>4650.7</v>
      </c>
      <c r="H688" s="139">
        <v>0</v>
      </c>
      <c r="I688" s="72"/>
    </row>
    <row r="689" spans="1:9" ht="25.5" x14ac:dyDescent="0.2">
      <c r="A689" s="140" t="s">
        <v>83</v>
      </c>
      <c r="B689" s="111" t="s">
        <v>214</v>
      </c>
      <c r="C689" s="137" t="s">
        <v>532</v>
      </c>
      <c r="D689" s="141" t="s">
        <v>84</v>
      </c>
      <c r="E689" s="154"/>
      <c r="F689" s="138">
        <f>F690+F691</f>
        <v>50959</v>
      </c>
      <c r="G689" s="138">
        <f t="shared" ref="G689:H689" si="305">G690</f>
        <v>9952</v>
      </c>
      <c r="H689" s="139">
        <f t="shared" si="305"/>
        <v>0</v>
      </c>
      <c r="I689" s="72"/>
    </row>
    <row r="690" spans="1:9" x14ac:dyDescent="0.2">
      <c r="A690" s="140" t="s">
        <v>85</v>
      </c>
      <c r="B690" s="111" t="s">
        <v>214</v>
      </c>
      <c r="C690" s="137" t="s">
        <v>532</v>
      </c>
      <c r="D690" s="141" t="s">
        <v>86</v>
      </c>
      <c r="E690" s="154" t="s">
        <v>235</v>
      </c>
      <c r="F690" s="138">
        <v>41851.300000000003</v>
      </c>
      <c r="G690" s="138">
        <v>9952</v>
      </c>
      <c r="H690" s="139">
        <v>0</v>
      </c>
      <c r="I690" s="72"/>
    </row>
    <row r="691" spans="1:9" x14ac:dyDescent="0.2">
      <c r="A691" s="140" t="s">
        <v>85</v>
      </c>
      <c r="B691" s="111" t="s">
        <v>214</v>
      </c>
      <c r="C691" s="137" t="s">
        <v>532</v>
      </c>
      <c r="D691" s="141" t="s">
        <v>86</v>
      </c>
      <c r="E691" s="154" t="s">
        <v>870</v>
      </c>
      <c r="F691" s="138">
        <v>9107.7000000000007</v>
      </c>
      <c r="G691" s="138"/>
      <c r="H691" s="139"/>
      <c r="I691" s="72"/>
    </row>
    <row r="692" spans="1:9" ht="63.75" x14ac:dyDescent="0.2">
      <c r="A692" s="177" t="s">
        <v>533</v>
      </c>
      <c r="B692" s="111" t="s">
        <v>214</v>
      </c>
      <c r="C692" s="137" t="s">
        <v>534</v>
      </c>
      <c r="D692" s="141"/>
      <c r="E692" s="154"/>
      <c r="F692" s="138">
        <f>F693+F695</f>
        <v>28491</v>
      </c>
      <c r="G692" s="138">
        <f t="shared" ref="G692:H692" si="306">G693+G695</f>
        <v>33594.6</v>
      </c>
      <c r="H692" s="139">
        <f t="shared" si="306"/>
        <v>33594.6</v>
      </c>
      <c r="I692" s="72"/>
    </row>
    <row r="693" spans="1:9" ht="25.5" x14ac:dyDescent="0.2">
      <c r="A693" s="140" t="s">
        <v>67</v>
      </c>
      <c r="B693" s="111" t="s">
        <v>214</v>
      </c>
      <c r="C693" s="137" t="s">
        <v>534</v>
      </c>
      <c r="D693" s="141" t="s">
        <v>68</v>
      </c>
      <c r="E693" s="154"/>
      <c r="F693" s="138">
        <f>F694</f>
        <v>2506.6999999999998</v>
      </c>
      <c r="G693" s="138">
        <f t="shared" ref="G693:H693" si="307">G694</f>
        <v>2584.1999999999998</v>
      </c>
      <c r="H693" s="139">
        <f t="shared" si="307"/>
        <v>2584.1999999999998</v>
      </c>
      <c r="I693" s="72"/>
    </row>
    <row r="694" spans="1:9" ht="25.5" x14ac:dyDescent="0.2">
      <c r="A694" s="140" t="s">
        <v>69</v>
      </c>
      <c r="B694" s="111" t="s">
        <v>214</v>
      </c>
      <c r="C694" s="137" t="s">
        <v>534</v>
      </c>
      <c r="D694" s="141" t="s">
        <v>70</v>
      </c>
      <c r="E694" s="154" t="s">
        <v>235</v>
      </c>
      <c r="F694" s="138">
        <v>2506.6999999999998</v>
      </c>
      <c r="G694" s="138">
        <v>2584.1999999999998</v>
      </c>
      <c r="H694" s="139">
        <v>2584.1999999999998</v>
      </c>
      <c r="I694" s="73">
        <f t="shared" ref="I694" si="308">I695</f>
        <v>0</v>
      </c>
    </row>
    <row r="695" spans="1:9" ht="25.5" x14ac:dyDescent="0.2">
      <c r="A695" s="140" t="s">
        <v>83</v>
      </c>
      <c r="B695" s="111" t="s">
        <v>214</v>
      </c>
      <c r="C695" s="137" t="s">
        <v>534</v>
      </c>
      <c r="D695" s="141" t="s">
        <v>84</v>
      </c>
      <c r="E695" s="154"/>
      <c r="F695" s="138">
        <f>F696</f>
        <v>25984.3</v>
      </c>
      <c r="G695" s="138">
        <f t="shared" ref="G695:H695" si="309">G696</f>
        <v>31010.400000000001</v>
      </c>
      <c r="H695" s="139">
        <f t="shared" si="309"/>
        <v>31010.400000000001</v>
      </c>
      <c r="I695" s="72"/>
    </row>
    <row r="696" spans="1:9" x14ac:dyDescent="0.2">
      <c r="A696" s="140" t="s">
        <v>85</v>
      </c>
      <c r="B696" s="111" t="s">
        <v>214</v>
      </c>
      <c r="C696" s="137" t="s">
        <v>534</v>
      </c>
      <c r="D696" s="141" t="s">
        <v>86</v>
      </c>
      <c r="E696" s="154" t="s">
        <v>235</v>
      </c>
      <c r="F696" s="138">
        <v>25984.3</v>
      </c>
      <c r="G696" s="138">
        <v>31010.400000000001</v>
      </c>
      <c r="H696" s="139">
        <v>31010.400000000001</v>
      </c>
      <c r="I696" s="72"/>
    </row>
    <row r="697" spans="1:9" ht="63.75" x14ac:dyDescent="0.2">
      <c r="A697" s="177" t="s">
        <v>546</v>
      </c>
      <c r="B697" s="111" t="s">
        <v>214</v>
      </c>
      <c r="C697" s="137" t="s">
        <v>548</v>
      </c>
      <c r="D697" s="141"/>
      <c r="E697" s="154"/>
      <c r="F697" s="138">
        <f t="shared" ref="F697:H697" si="310">F698+F700</f>
        <v>4452</v>
      </c>
      <c r="G697" s="138">
        <f t="shared" si="310"/>
        <v>4452</v>
      </c>
      <c r="H697" s="139">
        <f t="shared" si="310"/>
        <v>4452</v>
      </c>
      <c r="I697" s="72"/>
    </row>
    <row r="698" spans="1:9" ht="25.5" x14ac:dyDescent="0.2">
      <c r="A698" s="140" t="s">
        <v>67</v>
      </c>
      <c r="B698" s="111" t="s">
        <v>214</v>
      </c>
      <c r="C698" s="137" t="s">
        <v>548</v>
      </c>
      <c r="D698" s="141" t="s">
        <v>68</v>
      </c>
      <c r="E698" s="154"/>
      <c r="F698" s="138">
        <f>F699</f>
        <v>2094.6</v>
      </c>
      <c r="G698" s="138">
        <f t="shared" ref="G698:H698" si="311">G699</f>
        <v>2094.6</v>
      </c>
      <c r="H698" s="139">
        <f t="shared" si="311"/>
        <v>2094.6</v>
      </c>
      <c r="I698" s="72"/>
    </row>
    <row r="699" spans="1:9" ht="25.5" x14ac:dyDescent="0.2">
      <c r="A699" s="140" t="s">
        <v>69</v>
      </c>
      <c r="B699" s="111" t="s">
        <v>214</v>
      </c>
      <c r="C699" s="137" t="s">
        <v>548</v>
      </c>
      <c r="D699" s="141" t="s">
        <v>70</v>
      </c>
      <c r="E699" s="154" t="s">
        <v>235</v>
      </c>
      <c r="F699" s="138">
        <v>2094.6</v>
      </c>
      <c r="G699" s="138">
        <v>2094.6</v>
      </c>
      <c r="H699" s="139">
        <v>2094.6</v>
      </c>
      <c r="I699" s="72"/>
    </row>
    <row r="700" spans="1:9" ht="25.5" x14ac:dyDescent="0.2">
      <c r="A700" s="140" t="s">
        <v>83</v>
      </c>
      <c r="B700" s="111" t="s">
        <v>214</v>
      </c>
      <c r="C700" s="137" t="s">
        <v>548</v>
      </c>
      <c r="D700" s="141" t="s">
        <v>84</v>
      </c>
      <c r="E700" s="154"/>
      <c r="F700" s="138">
        <f>F701</f>
        <v>2357.4</v>
      </c>
      <c r="G700" s="138">
        <f t="shared" ref="G700:H700" si="312">G701</f>
        <v>2357.4</v>
      </c>
      <c r="H700" s="139">
        <f t="shared" si="312"/>
        <v>2357.4</v>
      </c>
      <c r="I700" s="72"/>
    </row>
    <row r="701" spans="1:9" x14ac:dyDescent="0.2">
      <c r="A701" s="140" t="s">
        <v>85</v>
      </c>
      <c r="B701" s="111" t="s">
        <v>214</v>
      </c>
      <c r="C701" s="137" t="s">
        <v>548</v>
      </c>
      <c r="D701" s="141" t="s">
        <v>86</v>
      </c>
      <c r="E701" s="154" t="s">
        <v>235</v>
      </c>
      <c r="F701" s="138">
        <v>2357.4</v>
      </c>
      <c r="G701" s="138">
        <v>2357.4</v>
      </c>
      <c r="H701" s="139">
        <v>2357.4</v>
      </c>
      <c r="I701" s="72"/>
    </row>
    <row r="702" spans="1:9" ht="51" x14ac:dyDescent="0.2">
      <c r="A702" s="179" t="s">
        <v>547</v>
      </c>
      <c r="B702" s="111" t="s">
        <v>214</v>
      </c>
      <c r="C702" s="137" t="s">
        <v>549</v>
      </c>
      <c r="D702" s="141"/>
      <c r="E702" s="154"/>
      <c r="F702" s="138">
        <f t="shared" ref="F702:H703" si="313">F703</f>
        <v>2025</v>
      </c>
      <c r="G702" s="138">
        <f t="shared" si="313"/>
        <v>2025</v>
      </c>
      <c r="H702" s="139">
        <f t="shared" si="313"/>
        <v>2025</v>
      </c>
      <c r="I702" s="72"/>
    </row>
    <row r="703" spans="1:9" x14ac:dyDescent="0.2">
      <c r="A703" s="140" t="s">
        <v>113</v>
      </c>
      <c r="B703" s="111" t="s">
        <v>214</v>
      </c>
      <c r="C703" s="137" t="s">
        <v>549</v>
      </c>
      <c r="D703" s="141">
        <v>300</v>
      </c>
      <c r="E703" s="154"/>
      <c r="F703" s="138">
        <f t="shared" si="313"/>
        <v>2025</v>
      </c>
      <c r="G703" s="138">
        <f t="shared" si="313"/>
        <v>2025</v>
      </c>
      <c r="H703" s="139">
        <f t="shared" si="313"/>
        <v>2025</v>
      </c>
      <c r="I703" s="72"/>
    </row>
    <row r="704" spans="1:9" ht="25.5" x14ac:dyDescent="0.2">
      <c r="A704" s="140" t="s">
        <v>115</v>
      </c>
      <c r="B704" s="111" t="s">
        <v>214</v>
      </c>
      <c r="C704" s="137" t="s">
        <v>549</v>
      </c>
      <c r="D704" s="141">
        <v>320</v>
      </c>
      <c r="E704" s="154" t="s">
        <v>235</v>
      </c>
      <c r="F704" s="138">
        <v>2025</v>
      </c>
      <c r="G704" s="138">
        <v>2025</v>
      </c>
      <c r="H704" s="139">
        <v>2025</v>
      </c>
      <c r="I704" s="72"/>
    </row>
    <row r="705" spans="1:9" ht="25.5" x14ac:dyDescent="0.2">
      <c r="A705" s="140" t="s">
        <v>550</v>
      </c>
      <c r="B705" s="111" t="s">
        <v>214</v>
      </c>
      <c r="C705" s="137" t="s">
        <v>551</v>
      </c>
      <c r="D705" s="141"/>
      <c r="E705" s="141"/>
      <c r="F705" s="138">
        <f>F706+F708+F710</f>
        <v>16020.3</v>
      </c>
      <c r="G705" s="138">
        <f t="shared" ref="G705:H705" si="314">G706+G708+G710</f>
        <v>16020.3</v>
      </c>
      <c r="H705" s="139">
        <f t="shared" si="314"/>
        <v>16020.3</v>
      </c>
      <c r="I705" s="72"/>
    </row>
    <row r="706" spans="1:9" ht="25.5" x14ac:dyDescent="0.2">
      <c r="A706" s="140" t="s">
        <v>67</v>
      </c>
      <c r="B706" s="111" t="s">
        <v>214</v>
      </c>
      <c r="C706" s="137" t="s">
        <v>551</v>
      </c>
      <c r="D706" s="141" t="s">
        <v>68</v>
      </c>
      <c r="E706" s="141"/>
      <c r="F706" s="138">
        <f>F707</f>
        <v>1544.4</v>
      </c>
      <c r="G706" s="138">
        <f t="shared" ref="G706:H706" si="315">G707</f>
        <v>1544.4</v>
      </c>
      <c r="H706" s="139">
        <f t="shared" si="315"/>
        <v>1544.4</v>
      </c>
      <c r="I706" s="72"/>
    </row>
    <row r="707" spans="1:9" ht="25.5" x14ac:dyDescent="0.2">
      <c r="A707" s="140" t="s">
        <v>69</v>
      </c>
      <c r="B707" s="111" t="s">
        <v>214</v>
      </c>
      <c r="C707" s="137" t="s">
        <v>551</v>
      </c>
      <c r="D707" s="141" t="s">
        <v>70</v>
      </c>
      <c r="E707" s="154" t="s">
        <v>235</v>
      </c>
      <c r="F707" s="138">
        <v>1544.4</v>
      </c>
      <c r="G707" s="138">
        <v>1544.4</v>
      </c>
      <c r="H707" s="139">
        <v>1544.4</v>
      </c>
      <c r="I707" s="72"/>
    </row>
    <row r="708" spans="1:9" ht="25.5" x14ac:dyDescent="0.2">
      <c r="A708" s="140" t="s">
        <v>83</v>
      </c>
      <c r="B708" s="111" t="s">
        <v>214</v>
      </c>
      <c r="C708" s="137" t="s">
        <v>551</v>
      </c>
      <c r="D708" s="141" t="s">
        <v>84</v>
      </c>
      <c r="E708" s="141"/>
      <c r="F708" s="138">
        <f>F709</f>
        <v>14473</v>
      </c>
      <c r="G708" s="138">
        <f t="shared" ref="G708:H710" si="316">G709</f>
        <v>14473</v>
      </c>
      <c r="H708" s="139">
        <f t="shared" si="316"/>
        <v>14473</v>
      </c>
      <c r="I708" s="73"/>
    </row>
    <row r="709" spans="1:9" x14ac:dyDescent="0.2">
      <c r="A709" s="140" t="s">
        <v>85</v>
      </c>
      <c r="B709" s="111" t="s">
        <v>214</v>
      </c>
      <c r="C709" s="137" t="s">
        <v>551</v>
      </c>
      <c r="D709" s="141" t="s">
        <v>86</v>
      </c>
      <c r="E709" s="154" t="s">
        <v>235</v>
      </c>
      <c r="F709" s="138">
        <v>14473</v>
      </c>
      <c r="G709" s="138">
        <v>14473</v>
      </c>
      <c r="H709" s="139">
        <v>14473</v>
      </c>
      <c r="I709" s="72"/>
    </row>
    <row r="710" spans="1:9" x14ac:dyDescent="0.2">
      <c r="A710" s="140" t="s">
        <v>72</v>
      </c>
      <c r="B710" s="111" t="s">
        <v>214</v>
      </c>
      <c r="C710" s="137" t="s">
        <v>551</v>
      </c>
      <c r="D710" s="141" t="s">
        <v>73</v>
      </c>
      <c r="E710" s="154"/>
      <c r="F710" s="138">
        <f>F711</f>
        <v>2.9</v>
      </c>
      <c r="G710" s="138">
        <f t="shared" si="316"/>
        <v>2.9</v>
      </c>
      <c r="H710" s="139">
        <f t="shared" si="316"/>
        <v>2.9</v>
      </c>
      <c r="I710" s="72"/>
    </row>
    <row r="711" spans="1:9" x14ac:dyDescent="0.2">
      <c r="A711" s="140" t="s">
        <v>74</v>
      </c>
      <c r="B711" s="111" t="s">
        <v>214</v>
      </c>
      <c r="C711" s="137" t="s">
        <v>551</v>
      </c>
      <c r="D711" s="141" t="s">
        <v>75</v>
      </c>
      <c r="E711" s="154" t="s">
        <v>235</v>
      </c>
      <c r="F711" s="138">
        <v>2.9</v>
      </c>
      <c r="G711" s="138">
        <v>2.9</v>
      </c>
      <c r="H711" s="139">
        <v>2.9</v>
      </c>
      <c r="I711" s="72"/>
    </row>
    <row r="712" spans="1:9" ht="127.5" x14ac:dyDescent="0.2">
      <c r="A712" s="177" t="s">
        <v>535</v>
      </c>
      <c r="B712" s="111" t="s">
        <v>214</v>
      </c>
      <c r="C712" s="137" t="s">
        <v>536</v>
      </c>
      <c r="D712" s="84"/>
      <c r="E712" s="84"/>
      <c r="F712" s="138">
        <f>F713+F715+F717</f>
        <v>650788</v>
      </c>
      <c r="G712" s="138">
        <f t="shared" ref="G712:H712" si="317">G713+G715+G717</f>
        <v>650788</v>
      </c>
      <c r="H712" s="139">
        <f t="shared" si="317"/>
        <v>650788</v>
      </c>
      <c r="I712" s="72"/>
    </row>
    <row r="713" spans="1:9" ht="38.25" x14ac:dyDescent="0.2">
      <c r="A713" s="140" t="s">
        <v>62</v>
      </c>
      <c r="B713" s="111" t="s">
        <v>214</v>
      </c>
      <c r="C713" s="137" t="s">
        <v>536</v>
      </c>
      <c r="D713" s="141" t="s">
        <v>63</v>
      </c>
      <c r="E713" s="141"/>
      <c r="F713" s="138">
        <f>F714</f>
        <v>63403</v>
      </c>
      <c r="G713" s="138">
        <f t="shared" ref="G713:H713" si="318">G714</f>
        <v>63403</v>
      </c>
      <c r="H713" s="139">
        <f t="shared" si="318"/>
        <v>63403</v>
      </c>
      <c r="I713" s="72"/>
    </row>
    <row r="714" spans="1:9" x14ac:dyDescent="0.2">
      <c r="A714" s="140" t="s">
        <v>81</v>
      </c>
      <c r="B714" s="111" t="s">
        <v>214</v>
      </c>
      <c r="C714" s="137" t="s">
        <v>536</v>
      </c>
      <c r="D714" s="141" t="s">
        <v>82</v>
      </c>
      <c r="E714" s="141">
        <v>900303</v>
      </c>
      <c r="F714" s="138">
        <v>63403</v>
      </c>
      <c r="G714" s="138">
        <v>63403</v>
      </c>
      <c r="H714" s="139">
        <v>63403</v>
      </c>
      <c r="I714" s="72"/>
    </row>
    <row r="715" spans="1:9" ht="25.5" x14ac:dyDescent="0.2">
      <c r="A715" s="140" t="s">
        <v>67</v>
      </c>
      <c r="B715" s="111" t="s">
        <v>214</v>
      </c>
      <c r="C715" s="137" t="s">
        <v>536</v>
      </c>
      <c r="D715" s="141" t="s">
        <v>68</v>
      </c>
      <c r="E715" s="141"/>
      <c r="F715" s="138">
        <f>F716</f>
        <v>813.6</v>
      </c>
      <c r="G715" s="138">
        <f t="shared" ref="G715:H715" si="319">G716</f>
        <v>681.6</v>
      </c>
      <c r="H715" s="139">
        <f t="shared" si="319"/>
        <v>681.6</v>
      </c>
      <c r="I715" s="72"/>
    </row>
    <row r="716" spans="1:9" ht="25.5" x14ac:dyDescent="0.2">
      <c r="A716" s="140" t="s">
        <v>69</v>
      </c>
      <c r="B716" s="111" t="s">
        <v>214</v>
      </c>
      <c r="C716" s="137" t="s">
        <v>536</v>
      </c>
      <c r="D716" s="141" t="s">
        <v>70</v>
      </c>
      <c r="E716" s="141">
        <v>900303</v>
      </c>
      <c r="F716" s="138">
        <v>813.6</v>
      </c>
      <c r="G716" s="138">
        <v>681.6</v>
      </c>
      <c r="H716" s="139">
        <v>681.6</v>
      </c>
      <c r="I716" s="72"/>
    </row>
    <row r="717" spans="1:9" ht="25.5" x14ac:dyDescent="0.2">
      <c r="A717" s="140" t="s">
        <v>83</v>
      </c>
      <c r="B717" s="111" t="s">
        <v>214</v>
      </c>
      <c r="C717" s="137" t="s">
        <v>536</v>
      </c>
      <c r="D717" s="141" t="s">
        <v>84</v>
      </c>
      <c r="E717" s="141"/>
      <c r="F717" s="138">
        <f>F718</f>
        <v>586571.4</v>
      </c>
      <c r="G717" s="138">
        <f t="shared" ref="G717:H717" si="320">G718</f>
        <v>586703.4</v>
      </c>
      <c r="H717" s="139">
        <f t="shared" si="320"/>
        <v>586703.4</v>
      </c>
      <c r="I717" s="72"/>
    </row>
    <row r="718" spans="1:9" x14ac:dyDescent="0.2">
      <c r="A718" s="140" t="s">
        <v>85</v>
      </c>
      <c r="B718" s="111" t="s">
        <v>214</v>
      </c>
      <c r="C718" s="137" t="s">
        <v>536</v>
      </c>
      <c r="D718" s="141" t="s">
        <v>86</v>
      </c>
      <c r="E718" s="141">
        <v>900303</v>
      </c>
      <c r="F718" s="138">
        <v>586571.4</v>
      </c>
      <c r="G718" s="138">
        <v>586703.4</v>
      </c>
      <c r="H718" s="139">
        <v>586703.4</v>
      </c>
      <c r="I718" s="72"/>
    </row>
    <row r="719" spans="1:9" ht="153" x14ac:dyDescent="0.2">
      <c r="A719" s="140" t="s">
        <v>552</v>
      </c>
      <c r="B719" s="111" t="s">
        <v>214</v>
      </c>
      <c r="C719" s="137" t="s">
        <v>553</v>
      </c>
      <c r="D719" s="141"/>
      <c r="E719" s="141"/>
      <c r="F719" s="138">
        <f>F720+F722</f>
        <v>24569</v>
      </c>
      <c r="G719" s="138">
        <f t="shared" ref="G719:H719" si="321">G720+G722</f>
        <v>24822</v>
      </c>
      <c r="H719" s="139">
        <f t="shared" si="321"/>
        <v>24822</v>
      </c>
      <c r="I719" s="72"/>
    </row>
    <row r="720" spans="1:9" ht="38.25" x14ac:dyDescent="0.2">
      <c r="A720" s="140" t="s">
        <v>62</v>
      </c>
      <c r="B720" s="111" t="s">
        <v>214</v>
      </c>
      <c r="C720" s="137" t="s">
        <v>553</v>
      </c>
      <c r="D720" s="141" t="s">
        <v>63</v>
      </c>
      <c r="E720" s="141"/>
      <c r="F720" s="138">
        <f>F721</f>
        <v>937</v>
      </c>
      <c r="G720" s="138">
        <f t="shared" ref="G720:H720" si="322">G721</f>
        <v>937</v>
      </c>
      <c r="H720" s="139">
        <f t="shared" si="322"/>
        <v>937</v>
      </c>
      <c r="I720" s="72"/>
    </row>
    <row r="721" spans="1:9" x14ac:dyDescent="0.2">
      <c r="A721" s="140" t="s">
        <v>81</v>
      </c>
      <c r="B721" s="111" t="s">
        <v>214</v>
      </c>
      <c r="C721" s="137" t="s">
        <v>553</v>
      </c>
      <c r="D721" s="141" t="s">
        <v>82</v>
      </c>
      <c r="E721" s="141">
        <v>900203</v>
      </c>
      <c r="F721" s="138">
        <v>937</v>
      </c>
      <c r="G721" s="138">
        <v>937</v>
      </c>
      <c r="H721" s="139">
        <v>937</v>
      </c>
      <c r="I721" s="72"/>
    </row>
    <row r="722" spans="1:9" ht="25.5" x14ac:dyDescent="0.2">
      <c r="A722" s="140" t="s">
        <v>83</v>
      </c>
      <c r="B722" s="111" t="s">
        <v>214</v>
      </c>
      <c r="C722" s="137" t="s">
        <v>553</v>
      </c>
      <c r="D722" s="141" t="s">
        <v>84</v>
      </c>
      <c r="E722" s="141"/>
      <c r="F722" s="138">
        <f>F723</f>
        <v>23632</v>
      </c>
      <c r="G722" s="138">
        <f t="shared" ref="G722:H722" si="323">G723</f>
        <v>23885</v>
      </c>
      <c r="H722" s="139">
        <f t="shared" si="323"/>
        <v>23885</v>
      </c>
      <c r="I722" s="72"/>
    </row>
    <row r="723" spans="1:9" x14ac:dyDescent="0.2">
      <c r="A723" s="140" t="s">
        <v>85</v>
      </c>
      <c r="B723" s="111" t="s">
        <v>214</v>
      </c>
      <c r="C723" s="137" t="s">
        <v>553</v>
      </c>
      <c r="D723" s="141" t="s">
        <v>86</v>
      </c>
      <c r="E723" s="141">
        <v>900203</v>
      </c>
      <c r="F723" s="138">
        <v>23632</v>
      </c>
      <c r="G723" s="138">
        <v>23885</v>
      </c>
      <c r="H723" s="139">
        <v>23885</v>
      </c>
      <c r="I723" s="72"/>
    </row>
    <row r="724" spans="1:9" ht="51" x14ac:dyDescent="0.2">
      <c r="A724" s="151" t="s">
        <v>604</v>
      </c>
      <c r="B724" s="104" t="s">
        <v>214</v>
      </c>
      <c r="C724" s="135" t="s">
        <v>343</v>
      </c>
      <c r="D724" s="145"/>
      <c r="E724" s="145"/>
      <c r="F724" s="132">
        <f>F725+F738+F735+F732</f>
        <v>56819.799999999996</v>
      </c>
      <c r="G724" s="132">
        <f t="shared" ref="G724:H724" si="324">G725+G738+G735+G732</f>
        <v>54354.7</v>
      </c>
      <c r="H724" s="132">
        <f t="shared" si="324"/>
        <v>57636.4</v>
      </c>
      <c r="I724" s="72"/>
    </row>
    <row r="725" spans="1:9" ht="38.25" x14ac:dyDescent="0.2">
      <c r="A725" s="140" t="s">
        <v>554</v>
      </c>
      <c r="B725" s="111" t="s">
        <v>214</v>
      </c>
      <c r="C725" s="137" t="s">
        <v>555</v>
      </c>
      <c r="D725" s="141"/>
      <c r="E725" s="141"/>
      <c r="F725" s="138">
        <f>F726+F729</f>
        <v>23513</v>
      </c>
      <c r="G725" s="138">
        <f t="shared" ref="G725:H725" si="325">G726+G729</f>
        <v>22414</v>
      </c>
      <c r="H725" s="138">
        <f t="shared" si="325"/>
        <v>22414</v>
      </c>
      <c r="I725" s="72"/>
    </row>
    <row r="726" spans="1:9" ht="25.5" x14ac:dyDescent="0.2">
      <c r="A726" s="140" t="s">
        <v>67</v>
      </c>
      <c r="B726" s="111" t="s">
        <v>214</v>
      </c>
      <c r="C726" s="137" t="s">
        <v>555</v>
      </c>
      <c r="D726" s="141" t="s">
        <v>68</v>
      </c>
      <c r="E726" s="141"/>
      <c r="F726" s="138">
        <f>F727+F728</f>
        <v>22690</v>
      </c>
      <c r="G726" s="138">
        <f t="shared" ref="G726:H726" si="326">G727+G728</f>
        <v>22414</v>
      </c>
      <c r="H726" s="139">
        <f t="shared" si="326"/>
        <v>22414</v>
      </c>
      <c r="I726" s="72"/>
    </row>
    <row r="727" spans="1:9" ht="25.5" x14ac:dyDescent="0.2">
      <c r="A727" s="140" t="s">
        <v>69</v>
      </c>
      <c r="B727" s="111" t="s">
        <v>214</v>
      </c>
      <c r="C727" s="137" t="s">
        <v>555</v>
      </c>
      <c r="D727" s="141" t="s">
        <v>70</v>
      </c>
      <c r="E727" s="141">
        <v>900302</v>
      </c>
      <c r="F727" s="138">
        <v>17925</v>
      </c>
      <c r="G727" s="138">
        <v>17707</v>
      </c>
      <c r="H727" s="139">
        <v>17707</v>
      </c>
      <c r="I727" s="72"/>
    </row>
    <row r="728" spans="1:9" ht="25.5" x14ac:dyDescent="0.2">
      <c r="A728" s="140" t="s">
        <v>69</v>
      </c>
      <c r="B728" s="111" t="s">
        <v>214</v>
      </c>
      <c r="C728" s="137" t="s">
        <v>555</v>
      </c>
      <c r="D728" s="141" t="s">
        <v>70</v>
      </c>
      <c r="E728" s="141">
        <v>900100</v>
      </c>
      <c r="F728" s="138">
        <v>4765</v>
      </c>
      <c r="G728" s="138">
        <v>4707</v>
      </c>
      <c r="H728" s="139">
        <v>4707</v>
      </c>
      <c r="I728" s="72"/>
    </row>
    <row r="729" spans="1:9" ht="25.5" x14ac:dyDescent="0.2">
      <c r="A729" s="140" t="s">
        <v>83</v>
      </c>
      <c r="B729" s="111" t="s">
        <v>214</v>
      </c>
      <c r="C729" s="137" t="s">
        <v>555</v>
      </c>
      <c r="D729" s="141" t="s">
        <v>84</v>
      </c>
      <c r="E729" s="141"/>
      <c r="F729" s="138">
        <f>F730+F731</f>
        <v>823</v>
      </c>
      <c r="G729" s="138">
        <f t="shared" ref="G729:H729" si="327">G730+G731</f>
        <v>0</v>
      </c>
      <c r="H729" s="138">
        <f t="shared" si="327"/>
        <v>0</v>
      </c>
      <c r="I729" s="72"/>
    </row>
    <row r="730" spans="1:9" x14ac:dyDescent="0.2">
      <c r="A730" s="140" t="s">
        <v>85</v>
      </c>
      <c r="B730" s="111" t="s">
        <v>214</v>
      </c>
      <c r="C730" s="137" t="s">
        <v>555</v>
      </c>
      <c r="D730" s="141" t="s">
        <v>86</v>
      </c>
      <c r="E730" s="141">
        <v>900302</v>
      </c>
      <c r="F730" s="213">
        <v>650</v>
      </c>
      <c r="G730" s="138"/>
      <c r="H730" s="139"/>
      <c r="I730" s="72"/>
    </row>
    <row r="731" spans="1:9" x14ac:dyDescent="0.2">
      <c r="A731" s="140" t="s">
        <v>85</v>
      </c>
      <c r="B731" s="111" t="s">
        <v>214</v>
      </c>
      <c r="C731" s="137" t="s">
        <v>555</v>
      </c>
      <c r="D731" s="141" t="s">
        <v>86</v>
      </c>
      <c r="E731" s="141">
        <v>900100</v>
      </c>
      <c r="F731" s="213">
        <v>173</v>
      </c>
      <c r="G731" s="138"/>
      <c r="H731" s="139"/>
      <c r="I731" s="72"/>
    </row>
    <row r="732" spans="1:9" ht="51" x14ac:dyDescent="0.2">
      <c r="A732" s="140" t="s">
        <v>861</v>
      </c>
      <c r="B732" s="111" t="s">
        <v>214</v>
      </c>
      <c r="C732" s="137" t="s">
        <v>862</v>
      </c>
      <c r="D732" s="141"/>
      <c r="E732" s="141"/>
      <c r="F732" s="138">
        <f>F733</f>
        <v>1366.1</v>
      </c>
      <c r="G732" s="138"/>
      <c r="H732" s="139"/>
      <c r="I732" s="72"/>
    </row>
    <row r="733" spans="1:9" ht="25.5" x14ac:dyDescent="0.2">
      <c r="A733" s="140" t="s">
        <v>67</v>
      </c>
      <c r="B733" s="111" t="s">
        <v>214</v>
      </c>
      <c r="C733" s="137" t="s">
        <v>862</v>
      </c>
      <c r="D733" s="141" t="s">
        <v>68</v>
      </c>
      <c r="E733" s="141"/>
      <c r="F733" s="138">
        <f>F734</f>
        <v>1366.1</v>
      </c>
      <c r="G733" s="138"/>
      <c r="H733" s="139"/>
      <c r="I733" s="72"/>
    </row>
    <row r="734" spans="1:9" ht="25.5" x14ac:dyDescent="0.2">
      <c r="A734" s="140" t="s">
        <v>69</v>
      </c>
      <c r="B734" s="111" t="s">
        <v>214</v>
      </c>
      <c r="C734" s="137" t="s">
        <v>862</v>
      </c>
      <c r="D734" s="141" t="s">
        <v>70</v>
      </c>
      <c r="E734" s="141">
        <v>900100</v>
      </c>
      <c r="F734" s="138">
        <v>1366.1</v>
      </c>
      <c r="G734" s="138"/>
      <c r="H734" s="139"/>
      <c r="I734" s="72"/>
    </row>
    <row r="735" spans="1:9" ht="38.25" x14ac:dyDescent="0.2">
      <c r="A735" s="177" t="s">
        <v>605</v>
      </c>
      <c r="B735" s="111" t="s">
        <v>214</v>
      </c>
      <c r="C735" s="137" t="s">
        <v>606</v>
      </c>
      <c r="D735" s="141"/>
      <c r="E735" s="84"/>
      <c r="F735" s="138">
        <f>F736</f>
        <v>71</v>
      </c>
      <c r="G735" s="138">
        <f t="shared" ref="G735:H736" si="328">G736</f>
        <v>71</v>
      </c>
      <c r="H735" s="139">
        <f t="shared" si="328"/>
        <v>71</v>
      </c>
      <c r="I735" s="72"/>
    </row>
    <row r="736" spans="1:9" x14ac:dyDescent="0.2">
      <c r="A736" s="140" t="s">
        <v>113</v>
      </c>
      <c r="B736" s="111" t="s">
        <v>214</v>
      </c>
      <c r="C736" s="137" t="s">
        <v>606</v>
      </c>
      <c r="D736" s="141" t="s">
        <v>114</v>
      </c>
      <c r="E736" s="141"/>
      <c r="F736" s="138">
        <f>F737</f>
        <v>71</v>
      </c>
      <c r="G736" s="138">
        <f t="shared" si="328"/>
        <v>71</v>
      </c>
      <c r="H736" s="139">
        <f t="shared" si="328"/>
        <v>71</v>
      </c>
      <c r="I736" s="72"/>
    </row>
    <row r="737" spans="1:9" ht="25.5" x14ac:dyDescent="0.2">
      <c r="A737" s="140" t="s">
        <v>115</v>
      </c>
      <c r="B737" s="111" t="s">
        <v>214</v>
      </c>
      <c r="C737" s="137" t="s">
        <v>606</v>
      </c>
      <c r="D737" s="141" t="s">
        <v>116</v>
      </c>
      <c r="E737" s="141">
        <v>900303</v>
      </c>
      <c r="F737" s="138">
        <v>71</v>
      </c>
      <c r="G737" s="138">
        <v>71</v>
      </c>
      <c r="H737" s="139">
        <v>71</v>
      </c>
      <c r="I737" s="72"/>
    </row>
    <row r="738" spans="1:9" ht="38.25" x14ac:dyDescent="0.2">
      <c r="A738" s="140" t="s">
        <v>556</v>
      </c>
      <c r="B738" s="111" t="s">
        <v>214</v>
      </c>
      <c r="C738" s="137" t="s">
        <v>557</v>
      </c>
      <c r="D738" s="141"/>
      <c r="E738" s="141"/>
      <c r="F738" s="138">
        <f>F739</f>
        <v>31869.7</v>
      </c>
      <c r="G738" s="138">
        <f t="shared" ref="G738:H738" si="329">G739</f>
        <v>31869.7</v>
      </c>
      <c r="H738" s="139">
        <f t="shared" si="329"/>
        <v>35151.4</v>
      </c>
      <c r="I738" s="72"/>
    </row>
    <row r="739" spans="1:9" ht="25.5" x14ac:dyDescent="0.2">
      <c r="A739" s="140" t="s">
        <v>67</v>
      </c>
      <c r="B739" s="111" t="s">
        <v>214</v>
      </c>
      <c r="C739" s="137" t="s">
        <v>557</v>
      </c>
      <c r="D739" s="141">
        <v>200</v>
      </c>
      <c r="E739" s="141"/>
      <c r="F739" s="138">
        <f>F741+F742+F740</f>
        <v>31869.7</v>
      </c>
      <c r="G739" s="138">
        <f t="shared" ref="G739:H739" si="330">G741+G742+G740</f>
        <v>31869.7</v>
      </c>
      <c r="H739" s="139">
        <f t="shared" si="330"/>
        <v>35151.4</v>
      </c>
      <c r="I739" s="72"/>
    </row>
    <row r="740" spans="1:9" ht="25.5" x14ac:dyDescent="0.2">
      <c r="A740" s="140" t="s">
        <v>69</v>
      </c>
      <c r="B740" s="111" t="s">
        <v>214</v>
      </c>
      <c r="C740" s="137" t="s">
        <v>557</v>
      </c>
      <c r="D740" s="141">
        <v>240</v>
      </c>
      <c r="E740" s="141">
        <v>900202</v>
      </c>
      <c r="F740" s="138">
        <v>17847</v>
      </c>
      <c r="G740" s="138">
        <v>17847</v>
      </c>
      <c r="H740" s="139">
        <v>18981.8</v>
      </c>
      <c r="I740" s="72"/>
    </row>
    <row r="741" spans="1:9" ht="25.5" x14ac:dyDescent="0.2">
      <c r="A741" s="140" t="s">
        <v>69</v>
      </c>
      <c r="B741" s="111" t="s">
        <v>214</v>
      </c>
      <c r="C741" s="137" t="s">
        <v>557</v>
      </c>
      <c r="D741" s="141">
        <v>240</v>
      </c>
      <c r="E741" s="141">
        <v>900302</v>
      </c>
      <c r="F741" s="138">
        <v>10835.7</v>
      </c>
      <c r="G741" s="138">
        <v>10835.7</v>
      </c>
      <c r="H741" s="139">
        <v>12654.5</v>
      </c>
      <c r="I741" s="72"/>
    </row>
    <row r="742" spans="1:9" ht="25.5" x14ac:dyDescent="0.2">
      <c r="A742" s="140" t="s">
        <v>69</v>
      </c>
      <c r="B742" s="111" t="s">
        <v>214</v>
      </c>
      <c r="C742" s="137" t="s">
        <v>557</v>
      </c>
      <c r="D742" s="141">
        <v>240</v>
      </c>
      <c r="E742" s="141">
        <v>900100</v>
      </c>
      <c r="F742" s="138">
        <v>3187</v>
      </c>
      <c r="G742" s="138">
        <v>3187</v>
      </c>
      <c r="H742" s="139">
        <v>3515.1</v>
      </c>
      <c r="I742" s="72"/>
    </row>
    <row r="743" spans="1:9" ht="51" x14ac:dyDescent="0.2">
      <c r="A743" s="151" t="s">
        <v>346</v>
      </c>
      <c r="B743" s="104" t="s">
        <v>214</v>
      </c>
      <c r="C743" s="135" t="s">
        <v>559</v>
      </c>
      <c r="D743" s="145"/>
      <c r="E743" s="145"/>
      <c r="F743" s="132">
        <f t="shared" ref="F743:H745" si="331">F744</f>
        <v>2544.4</v>
      </c>
      <c r="G743" s="132">
        <f t="shared" si="331"/>
        <v>2899.4</v>
      </c>
      <c r="H743" s="133">
        <f t="shared" si="331"/>
        <v>2899.4</v>
      </c>
      <c r="I743" s="72"/>
    </row>
    <row r="744" spans="1:9" ht="25.5" x14ac:dyDescent="0.2">
      <c r="A744" s="179" t="s">
        <v>558</v>
      </c>
      <c r="B744" s="111" t="s">
        <v>214</v>
      </c>
      <c r="C744" s="137" t="s">
        <v>560</v>
      </c>
      <c r="D744" s="141"/>
      <c r="E744" s="141"/>
      <c r="F744" s="138">
        <f t="shared" si="331"/>
        <v>2544.4</v>
      </c>
      <c r="G744" s="138">
        <f t="shared" si="331"/>
        <v>2899.4</v>
      </c>
      <c r="H744" s="139">
        <f t="shared" si="331"/>
        <v>2899.4</v>
      </c>
      <c r="I744" s="72"/>
    </row>
    <row r="745" spans="1:9" ht="25.5" x14ac:dyDescent="0.2">
      <c r="A745" s="140" t="s">
        <v>83</v>
      </c>
      <c r="B745" s="111" t="s">
        <v>214</v>
      </c>
      <c r="C745" s="137" t="s">
        <v>560</v>
      </c>
      <c r="D745" s="141" t="s">
        <v>84</v>
      </c>
      <c r="E745" s="141"/>
      <c r="F745" s="138">
        <f>F746</f>
        <v>2544.4</v>
      </c>
      <c r="G745" s="138">
        <f t="shared" si="331"/>
        <v>2899.4</v>
      </c>
      <c r="H745" s="139">
        <f t="shared" si="331"/>
        <v>2899.4</v>
      </c>
      <c r="I745" s="72"/>
    </row>
    <row r="746" spans="1:9" x14ac:dyDescent="0.2">
      <c r="A746" s="140" t="s">
        <v>85</v>
      </c>
      <c r="B746" s="111" t="s">
        <v>214</v>
      </c>
      <c r="C746" s="137" t="s">
        <v>560</v>
      </c>
      <c r="D746" s="141" t="s">
        <v>86</v>
      </c>
      <c r="E746" s="141">
        <v>900100</v>
      </c>
      <c r="F746" s="138">
        <v>2544.4</v>
      </c>
      <c r="G746" s="138">
        <v>2899.4</v>
      </c>
      <c r="H746" s="139">
        <v>2899.4</v>
      </c>
      <c r="I746" s="72"/>
    </row>
    <row r="747" spans="1:9" ht="38.25" x14ac:dyDescent="0.2">
      <c r="A747" s="146" t="s">
        <v>561</v>
      </c>
      <c r="B747" s="104" t="s">
        <v>214</v>
      </c>
      <c r="C747" s="135" t="s">
        <v>572</v>
      </c>
      <c r="D747" s="141"/>
      <c r="E747" s="141"/>
      <c r="F747" s="132">
        <f>F752+F769+F757+F748+F761+F765+F773</f>
        <v>316498</v>
      </c>
      <c r="G747" s="132">
        <f t="shared" ref="G747:H747" si="332">G752+G769+G757+G748+G761+G765+G773</f>
        <v>231299.5</v>
      </c>
      <c r="H747" s="132">
        <f t="shared" si="332"/>
        <v>0</v>
      </c>
      <c r="I747" s="72"/>
    </row>
    <row r="748" spans="1:9" ht="25.5" x14ac:dyDescent="0.2">
      <c r="A748" s="140" t="s">
        <v>785</v>
      </c>
      <c r="B748" s="111" t="s">
        <v>214</v>
      </c>
      <c r="C748" s="137" t="s">
        <v>786</v>
      </c>
      <c r="D748" s="141"/>
      <c r="E748" s="141"/>
      <c r="F748" s="138">
        <f>F749</f>
        <v>29602.899999999998</v>
      </c>
      <c r="G748" s="138">
        <f t="shared" ref="G748:H748" si="333">G749</f>
        <v>0</v>
      </c>
      <c r="H748" s="139">
        <f t="shared" si="333"/>
        <v>0</v>
      </c>
      <c r="I748" s="72"/>
    </row>
    <row r="749" spans="1:9" ht="25.5" x14ac:dyDescent="0.2">
      <c r="A749" s="140" t="s">
        <v>67</v>
      </c>
      <c r="B749" s="111" t="s">
        <v>214</v>
      </c>
      <c r="C749" s="137" t="s">
        <v>786</v>
      </c>
      <c r="D749" s="141">
        <v>200</v>
      </c>
      <c r="E749" s="141"/>
      <c r="F749" s="138">
        <f>F750+F751</f>
        <v>29602.899999999998</v>
      </c>
      <c r="G749" s="138">
        <f t="shared" ref="G749:H749" si="334">G750+G751</f>
        <v>0</v>
      </c>
      <c r="H749" s="139">
        <f t="shared" si="334"/>
        <v>0</v>
      </c>
      <c r="I749" s="72"/>
    </row>
    <row r="750" spans="1:9" ht="25.5" x14ac:dyDescent="0.2">
      <c r="A750" s="140" t="s">
        <v>69</v>
      </c>
      <c r="B750" s="111" t="s">
        <v>214</v>
      </c>
      <c r="C750" s="137" t="s">
        <v>786</v>
      </c>
      <c r="D750" s="84">
        <v>240</v>
      </c>
      <c r="E750" s="141">
        <v>900302</v>
      </c>
      <c r="F750" s="138">
        <v>26642.6</v>
      </c>
      <c r="G750" s="138">
        <v>0</v>
      </c>
      <c r="H750" s="139">
        <v>0</v>
      </c>
      <c r="I750" s="72"/>
    </row>
    <row r="751" spans="1:9" ht="25.5" x14ac:dyDescent="0.2">
      <c r="A751" s="140" t="s">
        <v>69</v>
      </c>
      <c r="B751" s="111" t="s">
        <v>214</v>
      </c>
      <c r="C751" s="137" t="s">
        <v>786</v>
      </c>
      <c r="D751" s="84">
        <v>240</v>
      </c>
      <c r="E751" s="141">
        <v>900100</v>
      </c>
      <c r="F751" s="138">
        <v>2960.3</v>
      </c>
      <c r="G751" s="138">
        <v>0</v>
      </c>
      <c r="H751" s="139">
        <v>0</v>
      </c>
      <c r="I751" s="72"/>
    </row>
    <row r="752" spans="1:9" ht="38.25" x14ac:dyDescent="0.2">
      <c r="A752" s="140" t="s">
        <v>802</v>
      </c>
      <c r="B752" s="111" t="s">
        <v>214</v>
      </c>
      <c r="C752" s="137" t="s">
        <v>801</v>
      </c>
      <c r="D752" s="141"/>
      <c r="E752" s="141"/>
      <c r="F752" s="138">
        <f>F753</f>
        <v>10340.200000000001</v>
      </c>
      <c r="G752" s="138">
        <f t="shared" ref="G752" si="335">G753</f>
        <v>0</v>
      </c>
      <c r="H752" s="139">
        <f t="shared" ref="H752" si="336">H753</f>
        <v>0</v>
      </c>
      <c r="I752" s="72"/>
    </row>
    <row r="753" spans="1:9" ht="25.5" x14ac:dyDescent="0.2">
      <c r="A753" s="140" t="s">
        <v>67</v>
      </c>
      <c r="B753" s="111" t="s">
        <v>214</v>
      </c>
      <c r="C753" s="137" t="s">
        <v>801</v>
      </c>
      <c r="D753" s="141">
        <v>200</v>
      </c>
      <c r="E753" s="141"/>
      <c r="F753" s="138">
        <f>F754+F755+F756</f>
        <v>10340.200000000001</v>
      </c>
      <c r="G753" s="138">
        <f t="shared" ref="G753:H753" si="337">G754+G755+G756</f>
        <v>0</v>
      </c>
      <c r="H753" s="138">
        <f t="shared" si="337"/>
        <v>0</v>
      </c>
      <c r="I753" s="72"/>
    </row>
    <row r="754" spans="1:9" ht="25.5" x14ac:dyDescent="0.2">
      <c r="A754" s="140" t="s">
        <v>69</v>
      </c>
      <c r="B754" s="111" t="s">
        <v>214</v>
      </c>
      <c r="C754" s="137" t="s">
        <v>801</v>
      </c>
      <c r="D754" s="84">
        <v>240</v>
      </c>
      <c r="E754" s="141">
        <v>900302</v>
      </c>
      <c r="F754" s="138">
        <v>3515.7</v>
      </c>
      <c r="G754" s="138">
        <v>0</v>
      </c>
      <c r="H754" s="139">
        <v>0</v>
      </c>
      <c r="I754" s="72"/>
    </row>
    <row r="755" spans="1:9" ht="25.5" x14ac:dyDescent="0.2">
      <c r="A755" s="140" t="s">
        <v>69</v>
      </c>
      <c r="B755" s="111" t="s">
        <v>214</v>
      </c>
      <c r="C755" s="137" t="s">
        <v>801</v>
      </c>
      <c r="D755" s="84">
        <v>240</v>
      </c>
      <c r="E755" s="141">
        <v>900100</v>
      </c>
      <c r="F755" s="138">
        <v>1034</v>
      </c>
      <c r="G755" s="138">
        <v>0</v>
      </c>
      <c r="H755" s="139">
        <v>0</v>
      </c>
      <c r="I755" s="72"/>
    </row>
    <row r="756" spans="1:9" ht="25.5" x14ac:dyDescent="0.2">
      <c r="A756" s="140" t="s">
        <v>69</v>
      </c>
      <c r="B756" s="111" t="s">
        <v>214</v>
      </c>
      <c r="C756" s="137" t="s">
        <v>801</v>
      </c>
      <c r="D756" s="84">
        <v>240</v>
      </c>
      <c r="E756" s="141">
        <v>900202</v>
      </c>
      <c r="F756" s="138">
        <v>5790.5</v>
      </c>
      <c r="G756" s="138">
        <v>0</v>
      </c>
      <c r="H756" s="139">
        <v>0</v>
      </c>
      <c r="I756" s="72"/>
    </row>
    <row r="757" spans="1:9" ht="25.5" x14ac:dyDescent="0.2">
      <c r="A757" s="140" t="s">
        <v>562</v>
      </c>
      <c r="B757" s="111" t="s">
        <v>214</v>
      </c>
      <c r="C757" s="137" t="s">
        <v>573</v>
      </c>
      <c r="D757" s="84"/>
      <c r="E757" s="141"/>
      <c r="F757" s="138">
        <f>F758</f>
        <v>14888.9</v>
      </c>
      <c r="G757" s="138">
        <f t="shared" ref="G757" si="338">G758</f>
        <v>21669.7</v>
      </c>
      <c r="H757" s="139">
        <f t="shared" ref="H757" si="339">H758</f>
        <v>0</v>
      </c>
      <c r="I757" s="72"/>
    </row>
    <row r="758" spans="1:9" ht="25.5" x14ac:dyDescent="0.2">
      <c r="A758" s="140" t="s">
        <v>67</v>
      </c>
      <c r="B758" s="111" t="s">
        <v>214</v>
      </c>
      <c r="C758" s="137" t="s">
        <v>573</v>
      </c>
      <c r="D758" s="141">
        <v>200</v>
      </c>
      <c r="E758" s="141"/>
      <c r="F758" s="138">
        <f>F759+F760</f>
        <v>14888.9</v>
      </c>
      <c r="G758" s="138">
        <f>G759+G760</f>
        <v>21669.7</v>
      </c>
      <c r="H758" s="139">
        <f>H759+H760</f>
        <v>0</v>
      </c>
      <c r="I758" s="72"/>
    </row>
    <row r="759" spans="1:9" ht="25.5" x14ac:dyDescent="0.2">
      <c r="A759" s="140" t="s">
        <v>69</v>
      </c>
      <c r="B759" s="111" t="s">
        <v>214</v>
      </c>
      <c r="C759" s="137" t="s">
        <v>573</v>
      </c>
      <c r="D759" s="84">
        <v>240</v>
      </c>
      <c r="E759" s="141">
        <v>900302</v>
      </c>
      <c r="F759" s="138">
        <v>13400</v>
      </c>
      <c r="G759" s="138">
        <v>19502.7</v>
      </c>
      <c r="H759" s="139">
        <v>0</v>
      </c>
      <c r="I759" s="72"/>
    </row>
    <row r="760" spans="1:9" ht="25.5" x14ac:dyDescent="0.2">
      <c r="A760" s="140" t="s">
        <v>69</v>
      </c>
      <c r="B760" s="111" t="s">
        <v>214</v>
      </c>
      <c r="C760" s="137" t="s">
        <v>573</v>
      </c>
      <c r="D760" s="84">
        <v>240</v>
      </c>
      <c r="E760" s="141">
        <v>900100</v>
      </c>
      <c r="F760" s="138">
        <v>1488.9</v>
      </c>
      <c r="G760" s="138">
        <v>2167</v>
      </c>
      <c r="H760" s="139">
        <v>0</v>
      </c>
      <c r="I760" s="72"/>
    </row>
    <row r="761" spans="1:9" ht="25.5" x14ac:dyDescent="0.2">
      <c r="A761" s="140" t="s">
        <v>805</v>
      </c>
      <c r="B761" s="111" t="s">
        <v>214</v>
      </c>
      <c r="C761" s="137" t="s">
        <v>806</v>
      </c>
      <c r="D761" s="84"/>
      <c r="E761" s="141"/>
      <c r="F761" s="138">
        <f>F762</f>
        <v>181731.9</v>
      </c>
      <c r="G761" s="138">
        <f t="shared" ref="G761:H761" si="340">G762</f>
        <v>178962.8</v>
      </c>
      <c r="H761" s="139">
        <f t="shared" si="340"/>
        <v>0</v>
      </c>
      <c r="I761" s="72"/>
    </row>
    <row r="762" spans="1:9" ht="25.5" x14ac:dyDescent="0.2">
      <c r="A762" s="140" t="s">
        <v>67</v>
      </c>
      <c r="B762" s="111" t="s">
        <v>214</v>
      </c>
      <c r="C762" s="137" t="s">
        <v>806</v>
      </c>
      <c r="D762" s="141">
        <v>200</v>
      </c>
      <c r="E762" s="141"/>
      <c r="F762" s="138">
        <f>F763+F764</f>
        <v>181731.9</v>
      </c>
      <c r="G762" s="138">
        <f t="shared" ref="G762:H762" si="341">G763+G764</f>
        <v>178962.8</v>
      </c>
      <c r="H762" s="139">
        <f t="shared" si="341"/>
        <v>0</v>
      </c>
      <c r="I762" s="72"/>
    </row>
    <row r="763" spans="1:9" ht="25.5" x14ac:dyDescent="0.2">
      <c r="A763" s="140" t="s">
        <v>69</v>
      </c>
      <c r="B763" s="111" t="s">
        <v>214</v>
      </c>
      <c r="C763" s="137" t="s">
        <v>806</v>
      </c>
      <c r="D763" s="84">
        <v>240</v>
      </c>
      <c r="E763" s="141">
        <v>900302</v>
      </c>
      <c r="F763" s="138">
        <v>163025</v>
      </c>
      <c r="G763" s="138">
        <v>154066.5</v>
      </c>
      <c r="H763" s="139">
        <v>0</v>
      </c>
      <c r="I763" s="72"/>
    </row>
    <row r="764" spans="1:9" ht="25.5" x14ac:dyDescent="0.2">
      <c r="A764" s="140" t="s">
        <v>69</v>
      </c>
      <c r="B764" s="111" t="s">
        <v>214</v>
      </c>
      <c r="C764" s="137" t="s">
        <v>806</v>
      </c>
      <c r="D764" s="84">
        <v>240</v>
      </c>
      <c r="E764" s="141">
        <v>900100</v>
      </c>
      <c r="F764" s="138">
        <v>18706.900000000001</v>
      </c>
      <c r="G764" s="138">
        <v>24896.3</v>
      </c>
      <c r="H764" s="139">
        <v>0</v>
      </c>
      <c r="I764" s="72"/>
    </row>
    <row r="765" spans="1:9" ht="25.5" x14ac:dyDescent="0.2">
      <c r="A765" s="140" t="s">
        <v>807</v>
      </c>
      <c r="B765" s="111" t="s">
        <v>214</v>
      </c>
      <c r="C765" s="137" t="s">
        <v>808</v>
      </c>
      <c r="D765" s="84"/>
      <c r="E765" s="141"/>
      <c r="F765" s="138">
        <f>F766</f>
        <v>15952.300000000001</v>
      </c>
      <c r="G765" s="138">
        <f t="shared" ref="G765:H765" si="342">G766</f>
        <v>15188.7</v>
      </c>
      <c r="H765" s="139">
        <f t="shared" si="342"/>
        <v>0</v>
      </c>
      <c r="I765" s="72"/>
    </row>
    <row r="766" spans="1:9" ht="25.5" x14ac:dyDescent="0.2">
      <c r="A766" s="140" t="s">
        <v>67</v>
      </c>
      <c r="B766" s="111" t="s">
        <v>214</v>
      </c>
      <c r="C766" s="137" t="s">
        <v>808</v>
      </c>
      <c r="D766" s="141">
        <v>200</v>
      </c>
      <c r="E766" s="141"/>
      <c r="F766" s="138">
        <f>F767+F768</f>
        <v>15952.300000000001</v>
      </c>
      <c r="G766" s="138">
        <f t="shared" ref="G766:H766" si="343">G767+G768</f>
        <v>15188.7</v>
      </c>
      <c r="H766" s="139">
        <f t="shared" si="343"/>
        <v>0</v>
      </c>
      <c r="I766" s="72"/>
    </row>
    <row r="767" spans="1:9" ht="25.5" x14ac:dyDescent="0.2">
      <c r="A767" s="140" t="s">
        <v>69</v>
      </c>
      <c r="B767" s="111" t="s">
        <v>214</v>
      </c>
      <c r="C767" s="137" t="s">
        <v>808</v>
      </c>
      <c r="D767" s="84">
        <v>240</v>
      </c>
      <c r="E767" s="141">
        <v>900302</v>
      </c>
      <c r="F767" s="138">
        <v>14357.1</v>
      </c>
      <c r="G767" s="138">
        <v>12867</v>
      </c>
      <c r="H767" s="139">
        <v>0</v>
      </c>
      <c r="I767" s="72"/>
    </row>
    <row r="768" spans="1:9" ht="25.5" x14ac:dyDescent="0.2">
      <c r="A768" s="140" t="s">
        <v>69</v>
      </c>
      <c r="B768" s="111" t="s">
        <v>214</v>
      </c>
      <c r="C768" s="137" t="s">
        <v>808</v>
      </c>
      <c r="D768" s="84">
        <v>240</v>
      </c>
      <c r="E768" s="141">
        <v>900100</v>
      </c>
      <c r="F768" s="138">
        <v>1595.2</v>
      </c>
      <c r="G768" s="138">
        <v>2321.6999999999998</v>
      </c>
      <c r="H768" s="139">
        <v>0</v>
      </c>
      <c r="I768" s="72"/>
    </row>
    <row r="769" spans="1:9" ht="25.5" x14ac:dyDescent="0.2">
      <c r="A769" s="140" t="s">
        <v>563</v>
      </c>
      <c r="B769" s="111" t="s">
        <v>214</v>
      </c>
      <c r="C769" s="137" t="s">
        <v>574</v>
      </c>
      <c r="D769" s="84"/>
      <c r="E769" s="141"/>
      <c r="F769" s="138">
        <f>F770</f>
        <v>14570.4</v>
      </c>
      <c r="G769" s="138">
        <f t="shared" ref="G769" si="344">G770</f>
        <v>15478.3</v>
      </c>
      <c r="H769" s="139">
        <f t="shared" ref="H769" si="345">H770</f>
        <v>0</v>
      </c>
      <c r="I769" s="72"/>
    </row>
    <row r="770" spans="1:9" ht="25.5" x14ac:dyDescent="0.2">
      <c r="A770" s="140" t="s">
        <v>67</v>
      </c>
      <c r="B770" s="111" t="s">
        <v>214</v>
      </c>
      <c r="C770" s="137" t="s">
        <v>574</v>
      </c>
      <c r="D770" s="141">
        <v>200</v>
      </c>
      <c r="E770" s="141"/>
      <c r="F770" s="138">
        <f>F771+F772</f>
        <v>14570.4</v>
      </c>
      <c r="G770" s="138">
        <f t="shared" ref="G770" si="346">G771+G772</f>
        <v>15478.3</v>
      </c>
      <c r="H770" s="139">
        <f t="shared" ref="H770" si="347">H771+H772</f>
        <v>0</v>
      </c>
      <c r="I770" s="72"/>
    </row>
    <row r="771" spans="1:9" ht="25.5" x14ac:dyDescent="0.2">
      <c r="A771" s="140" t="s">
        <v>69</v>
      </c>
      <c r="B771" s="111" t="s">
        <v>214</v>
      </c>
      <c r="C771" s="137" t="s">
        <v>574</v>
      </c>
      <c r="D771" s="84">
        <v>240</v>
      </c>
      <c r="E771" s="141">
        <v>900302</v>
      </c>
      <c r="F771" s="138">
        <v>12916.6</v>
      </c>
      <c r="G771" s="138">
        <v>13930.5</v>
      </c>
      <c r="H771" s="139">
        <v>0</v>
      </c>
      <c r="I771" s="72"/>
    </row>
    <row r="772" spans="1:9" ht="25.5" x14ac:dyDescent="0.2">
      <c r="A772" s="140" t="s">
        <v>69</v>
      </c>
      <c r="B772" s="111" t="s">
        <v>214</v>
      </c>
      <c r="C772" s="137" t="s">
        <v>574</v>
      </c>
      <c r="D772" s="84">
        <v>240</v>
      </c>
      <c r="E772" s="141">
        <v>900100</v>
      </c>
      <c r="F772" s="138">
        <v>1653.8</v>
      </c>
      <c r="G772" s="138">
        <v>1547.8</v>
      </c>
      <c r="H772" s="139">
        <v>0</v>
      </c>
      <c r="I772" s="72"/>
    </row>
    <row r="773" spans="1:9" ht="38.25" x14ac:dyDescent="0.2">
      <c r="A773" s="140" t="s">
        <v>880</v>
      </c>
      <c r="B773" s="111" t="s">
        <v>214</v>
      </c>
      <c r="C773" s="137" t="s">
        <v>881</v>
      </c>
      <c r="D773" s="84"/>
      <c r="E773" s="141"/>
      <c r="F773" s="138">
        <f>F774</f>
        <v>49411.4</v>
      </c>
      <c r="G773" s="138">
        <f t="shared" ref="G773:H774" si="348">G774</f>
        <v>0</v>
      </c>
      <c r="H773" s="138">
        <f t="shared" si="348"/>
        <v>0</v>
      </c>
      <c r="I773" s="72"/>
    </row>
    <row r="774" spans="1:9" ht="25.5" x14ac:dyDescent="0.2">
      <c r="A774" s="140" t="s">
        <v>67</v>
      </c>
      <c r="B774" s="111" t="s">
        <v>214</v>
      </c>
      <c r="C774" s="137" t="s">
        <v>881</v>
      </c>
      <c r="D774" s="141">
        <v>200</v>
      </c>
      <c r="E774" s="141"/>
      <c r="F774" s="138">
        <f>F775</f>
        <v>49411.4</v>
      </c>
      <c r="G774" s="138">
        <f t="shared" si="348"/>
        <v>0</v>
      </c>
      <c r="H774" s="138">
        <f t="shared" si="348"/>
        <v>0</v>
      </c>
      <c r="I774" s="72"/>
    </row>
    <row r="775" spans="1:9" ht="25.5" x14ac:dyDescent="0.2">
      <c r="A775" s="140" t="s">
        <v>69</v>
      </c>
      <c r="B775" s="111" t="s">
        <v>214</v>
      </c>
      <c r="C775" s="137" t="s">
        <v>881</v>
      </c>
      <c r="D775" s="84">
        <v>240</v>
      </c>
      <c r="E775" s="141">
        <v>900100</v>
      </c>
      <c r="F775" s="138">
        <v>49411.4</v>
      </c>
      <c r="G775" s="138">
        <v>0</v>
      </c>
      <c r="H775" s="139">
        <v>0</v>
      </c>
      <c r="I775" s="72"/>
    </row>
    <row r="776" spans="1:9" x14ac:dyDescent="0.2">
      <c r="A776" s="151" t="s">
        <v>566</v>
      </c>
      <c r="B776" s="104" t="s">
        <v>214</v>
      </c>
      <c r="C776" s="135" t="s">
        <v>568</v>
      </c>
      <c r="D776" s="154"/>
      <c r="E776" s="154"/>
      <c r="F776" s="196">
        <f>F777+F782</f>
        <v>6499.9999999999991</v>
      </c>
      <c r="G776" s="196">
        <f t="shared" ref="G776:H776" si="349">G777+G782</f>
        <v>6530.2000000000007</v>
      </c>
      <c r="H776" s="197">
        <f t="shared" si="349"/>
        <v>0</v>
      </c>
      <c r="I776" s="72"/>
    </row>
    <row r="777" spans="1:9" ht="89.25" x14ac:dyDescent="0.2">
      <c r="A777" s="177" t="s">
        <v>827</v>
      </c>
      <c r="B777" s="111" t="s">
        <v>214</v>
      </c>
      <c r="C777" s="137" t="s">
        <v>787</v>
      </c>
      <c r="D777" s="141"/>
      <c r="E777" s="141"/>
      <c r="F777" s="198">
        <f>F778</f>
        <v>4499.9999999999991</v>
      </c>
      <c r="G777" s="198">
        <f>G778</f>
        <v>4530.2000000000007</v>
      </c>
      <c r="H777" s="199">
        <f>H778</f>
        <v>0</v>
      </c>
      <c r="I777" s="72"/>
    </row>
    <row r="778" spans="1:9" ht="25.5" x14ac:dyDescent="0.2">
      <c r="A778" s="140" t="s">
        <v>67</v>
      </c>
      <c r="B778" s="111" t="s">
        <v>214</v>
      </c>
      <c r="C778" s="137" t="s">
        <v>787</v>
      </c>
      <c r="D778" s="141">
        <v>200</v>
      </c>
      <c r="E778" s="141"/>
      <c r="F778" s="198">
        <f>SUM(F779:F781)</f>
        <v>4499.9999999999991</v>
      </c>
      <c r="G778" s="198">
        <f>G779+G781+G780</f>
        <v>4530.2000000000007</v>
      </c>
      <c r="H778" s="199">
        <f>H779+H781+H780</f>
        <v>0</v>
      </c>
      <c r="I778" s="77">
        <f>I779+I784+I807+I810</f>
        <v>0</v>
      </c>
    </row>
    <row r="779" spans="1:9" ht="25.5" x14ac:dyDescent="0.2">
      <c r="A779" s="140" t="s">
        <v>69</v>
      </c>
      <c r="B779" s="111" t="s">
        <v>214</v>
      </c>
      <c r="C779" s="137" t="s">
        <v>787</v>
      </c>
      <c r="D779" s="84">
        <v>240</v>
      </c>
      <c r="E779" s="141">
        <v>900202</v>
      </c>
      <c r="F779" s="169">
        <v>3292.7</v>
      </c>
      <c r="G779" s="138">
        <v>3314.8</v>
      </c>
      <c r="H779" s="199">
        <v>0</v>
      </c>
      <c r="I779" s="72"/>
    </row>
    <row r="780" spans="1:9" ht="25.5" x14ac:dyDescent="0.2">
      <c r="A780" s="140" t="s">
        <v>69</v>
      </c>
      <c r="B780" s="111" t="s">
        <v>214</v>
      </c>
      <c r="C780" s="137" t="s">
        <v>787</v>
      </c>
      <c r="D780" s="84">
        <v>240</v>
      </c>
      <c r="E780" s="141">
        <v>900302</v>
      </c>
      <c r="F780" s="169">
        <v>1097.5999999999999</v>
      </c>
      <c r="G780" s="138">
        <v>1104.9000000000001</v>
      </c>
      <c r="H780" s="199">
        <v>0</v>
      </c>
      <c r="I780" s="72"/>
    </row>
    <row r="781" spans="1:9" ht="25.5" x14ac:dyDescent="0.2">
      <c r="A781" s="140" t="s">
        <v>69</v>
      </c>
      <c r="B781" s="111" t="s">
        <v>214</v>
      </c>
      <c r="C781" s="137" t="s">
        <v>787</v>
      </c>
      <c r="D781" s="84">
        <v>240</v>
      </c>
      <c r="E781" s="141">
        <v>900100</v>
      </c>
      <c r="F781" s="169">
        <v>109.7</v>
      </c>
      <c r="G781" s="198">
        <v>110.5</v>
      </c>
      <c r="H781" s="199">
        <v>0</v>
      </c>
      <c r="I781" s="72"/>
    </row>
    <row r="782" spans="1:9" ht="25.5" x14ac:dyDescent="0.2">
      <c r="A782" s="177" t="s">
        <v>567</v>
      </c>
      <c r="B782" s="111" t="s">
        <v>214</v>
      </c>
      <c r="C782" s="137" t="s">
        <v>569</v>
      </c>
      <c r="D782" s="141"/>
      <c r="E782" s="141"/>
      <c r="F782" s="198">
        <f>F783</f>
        <v>2000</v>
      </c>
      <c r="G782" s="198">
        <f>G783</f>
        <v>2000</v>
      </c>
      <c r="H782" s="199">
        <f>H783</f>
        <v>0</v>
      </c>
      <c r="I782" s="72"/>
    </row>
    <row r="783" spans="1:9" ht="25.5" x14ac:dyDescent="0.2">
      <c r="A783" s="140" t="s">
        <v>67</v>
      </c>
      <c r="B783" s="111" t="s">
        <v>214</v>
      </c>
      <c r="C783" s="137" t="s">
        <v>569</v>
      </c>
      <c r="D783" s="141">
        <v>200</v>
      </c>
      <c r="E783" s="141"/>
      <c r="F783" s="198">
        <f>F784+F785</f>
        <v>2000</v>
      </c>
      <c r="G783" s="198">
        <f>G784+G785</f>
        <v>2000</v>
      </c>
      <c r="H783" s="199">
        <f>H784+H785</f>
        <v>0</v>
      </c>
      <c r="I783" s="72"/>
    </row>
    <row r="784" spans="1:9" ht="25.5" x14ac:dyDescent="0.2">
      <c r="A784" s="140" t="s">
        <v>69</v>
      </c>
      <c r="B784" s="111" t="s">
        <v>214</v>
      </c>
      <c r="C784" s="137" t="s">
        <v>569</v>
      </c>
      <c r="D784" s="84">
        <v>240</v>
      </c>
      <c r="E784" s="141">
        <v>900304</v>
      </c>
      <c r="F784" s="138">
        <v>1000</v>
      </c>
      <c r="G784" s="198">
        <v>1000</v>
      </c>
      <c r="H784" s="199">
        <v>0</v>
      </c>
      <c r="I784" s="72"/>
    </row>
    <row r="785" spans="1:9" ht="25.5" x14ac:dyDescent="0.2">
      <c r="A785" s="140" t="s">
        <v>69</v>
      </c>
      <c r="B785" s="111" t="s">
        <v>214</v>
      </c>
      <c r="C785" s="137" t="s">
        <v>569</v>
      </c>
      <c r="D785" s="84">
        <v>240</v>
      </c>
      <c r="E785" s="141">
        <v>900100</v>
      </c>
      <c r="F785" s="138">
        <v>1000</v>
      </c>
      <c r="G785" s="198">
        <v>1000</v>
      </c>
      <c r="H785" s="199">
        <v>0</v>
      </c>
      <c r="I785" s="72"/>
    </row>
    <row r="786" spans="1:9" ht="25.5" x14ac:dyDescent="0.2">
      <c r="A786" s="123" t="s">
        <v>537</v>
      </c>
      <c r="B786" s="104" t="s">
        <v>214</v>
      </c>
      <c r="C786" s="135" t="s">
        <v>167</v>
      </c>
      <c r="D786" s="89"/>
      <c r="E786" s="145"/>
      <c r="F786" s="132">
        <f>F787</f>
        <v>1631.4</v>
      </c>
      <c r="G786" s="132">
        <f t="shared" ref="G786:H787" si="350">G787</f>
        <v>0</v>
      </c>
      <c r="H786" s="133">
        <f t="shared" si="350"/>
        <v>0</v>
      </c>
      <c r="I786" s="72"/>
    </row>
    <row r="787" spans="1:9" x14ac:dyDescent="0.2">
      <c r="A787" s="123" t="s">
        <v>538</v>
      </c>
      <c r="B787" s="104" t="s">
        <v>214</v>
      </c>
      <c r="C787" s="135" t="s">
        <v>168</v>
      </c>
      <c r="D787" s="89"/>
      <c r="E787" s="145"/>
      <c r="F787" s="132">
        <f>F788</f>
        <v>1631.4</v>
      </c>
      <c r="G787" s="132">
        <f t="shared" si="350"/>
        <v>0</v>
      </c>
      <c r="H787" s="133">
        <f t="shared" si="350"/>
        <v>0</v>
      </c>
      <c r="I787" s="72"/>
    </row>
    <row r="788" spans="1:9" ht="38.25" x14ac:dyDescent="0.2">
      <c r="A788" s="124" t="s">
        <v>539</v>
      </c>
      <c r="B788" s="104" t="s">
        <v>214</v>
      </c>
      <c r="C788" s="135" t="s">
        <v>177</v>
      </c>
      <c r="D788" s="145"/>
      <c r="E788" s="145"/>
      <c r="F788" s="132">
        <f t="shared" ref="F788:H790" si="351">F789</f>
        <v>1631.4</v>
      </c>
      <c r="G788" s="132">
        <f t="shared" si="351"/>
        <v>0</v>
      </c>
      <c r="H788" s="133">
        <f t="shared" si="351"/>
        <v>0</v>
      </c>
      <c r="I788" s="72"/>
    </row>
    <row r="789" spans="1:9" x14ac:dyDescent="0.2">
      <c r="A789" s="180" t="s">
        <v>248</v>
      </c>
      <c r="B789" s="111" t="s">
        <v>214</v>
      </c>
      <c r="C789" s="137" t="s">
        <v>249</v>
      </c>
      <c r="D789" s="141"/>
      <c r="E789" s="141"/>
      <c r="F789" s="138">
        <f>F790+F792</f>
        <v>1631.4</v>
      </c>
      <c r="G789" s="138">
        <f t="shared" ref="G789:H789" si="352">G790+G792</f>
        <v>0</v>
      </c>
      <c r="H789" s="139">
        <f t="shared" si="352"/>
        <v>0</v>
      </c>
      <c r="I789" s="72"/>
    </row>
    <row r="790" spans="1:9" ht="25.5" x14ac:dyDescent="0.2">
      <c r="A790" s="140" t="s">
        <v>67</v>
      </c>
      <c r="B790" s="111" t="s">
        <v>214</v>
      </c>
      <c r="C790" s="137" t="s">
        <v>249</v>
      </c>
      <c r="D790" s="141">
        <v>200</v>
      </c>
      <c r="E790" s="141"/>
      <c r="F790" s="138">
        <f t="shared" si="351"/>
        <v>42.7</v>
      </c>
      <c r="G790" s="138">
        <f t="shared" si="351"/>
        <v>0</v>
      </c>
      <c r="H790" s="139">
        <f t="shared" si="351"/>
        <v>0</v>
      </c>
      <c r="I790" s="72"/>
    </row>
    <row r="791" spans="1:9" ht="25.5" x14ac:dyDescent="0.2">
      <c r="A791" s="140" t="s">
        <v>69</v>
      </c>
      <c r="B791" s="111" t="s">
        <v>214</v>
      </c>
      <c r="C791" s="137" t="s">
        <v>249</v>
      </c>
      <c r="D791" s="141">
        <v>240</v>
      </c>
      <c r="E791" s="141">
        <v>900100</v>
      </c>
      <c r="F791" s="138">
        <v>42.7</v>
      </c>
      <c r="G791" s="138">
        <v>0</v>
      </c>
      <c r="H791" s="139">
        <v>0</v>
      </c>
      <c r="I791" s="72"/>
    </row>
    <row r="792" spans="1:9" ht="25.5" x14ac:dyDescent="0.2">
      <c r="A792" s="140" t="s">
        <v>83</v>
      </c>
      <c r="B792" s="111" t="s">
        <v>214</v>
      </c>
      <c r="C792" s="137" t="s">
        <v>249</v>
      </c>
      <c r="D792" s="141">
        <v>600</v>
      </c>
      <c r="E792" s="141"/>
      <c r="F792" s="138">
        <f>F793</f>
        <v>1588.7</v>
      </c>
      <c r="G792" s="138">
        <f t="shared" ref="G792:H792" si="353">G793</f>
        <v>0</v>
      </c>
      <c r="H792" s="139">
        <f t="shared" si="353"/>
        <v>0</v>
      </c>
      <c r="I792" s="72"/>
    </row>
    <row r="793" spans="1:9" x14ac:dyDescent="0.2">
      <c r="A793" s="140" t="s">
        <v>85</v>
      </c>
      <c r="B793" s="111" t="s">
        <v>214</v>
      </c>
      <c r="C793" s="137" t="s">
        <v>249</v>
      </c>
      <c r="D793" s="141">
        <v>610</v>
      </c>
      <c r="E793" s="141">
        <v>900100</v>
      </c>
      <c r="F793" s="138">
        <v>1588.7</v>
      </c>
      <c r="G793" s="138">
        <v>0</v>
      </c>
      <c r="H793" s="139">
        <v>0</v>
      </c>
      <c r="I793" s="72"/>
    </row>
    <row r="794" spans="1:9" ht="25.5" x14ac:dyDescent="0.2">
      <c r="A794" s="153" t="s">
        <v>545</v>
      </c>
      <c r="B794" s="104" t="s">
        <v>214</v>
      </c>
      <c r="C794" s="135" t="s">
        <v>143</v>
      </c>
      <c r="D794" s="141"/>
      <c r="E794" s="141"/>
      <c r="F794" s="132">
        <f>F795</f>
        <v>494.8</v>
      </c>
      <c r="G794" s="132">
        <f t="shared" ref="G794:H795" si="354">G795</f>
        <v>0</v>
      </c>
      <c r="H794" s="133">
        <f t="shared" si="354"/>
        <v>0</v>
      </c>
      <c r="I794" s="72"/>
    </row>
    <row r="795" spans="1:9" ht="25.5" x14ac:dyDescent="0.2">
      <c r="A795" s="153" t="s">
        <v>540</v>
      </c>
      <c r="B795" s="104" t="s">
        <v>214</v>
      </c>
      <c r="C795" s="135" t="s">
        <v>542</v>
      </c>
      <c r="D795" s="92"/>
      <c r="E795" s="92"/>
      <c r="F795" s="132">
        <f>F796</f>
        <v>494.8</v>
      </c>
      <c r="G795" s="132">
        <f t="shared" si="354"/>
        <v>0</v>
      </c>
      <c r="H795" s="133">
        <f t="shared" si="354"/>
        <v>0</v>
      </c>
      <c r="I795" s="72"/>
    </row>
    <row r="796" spans="1:9" ht="25.5" x14ac:dyDescent="0.2">
      <c r="A796" s="178" t="s">
        <v>541</v>
      </c>
      <c r="B796" s="104" t="s">
        <v>214</v>
      </c>
      <c r="C796" s="135" t="s">
        <v>543</v>
      </c>
      <c r="D796" s="145"/>
      <c r="E796" s="145"/>
      <c r="F796" s="132">
        <f t="shared" ref="F796:H798" si="355">F797</f>
        <v>494.8</v>
      </c>
      <c r="G796" s="132">
        <f t="shared" si="355"/>
        <v>0</v>
      </c>
      <c r="H796" s="133">
        <f t="shared" si="355"/>
        <v>0</v>
      </c>
      <c r="I796" s="72"/>
    </row>
    <row r="797" spans="1:9" ht="25.5" x14ac:dyDescent="0.2">
      <c r="A797" s="156" t="s">
        <v>306</v>
      </c>
      <c r="B797" s="111" t="s">
        <v>214</v>
      </c>
      <c r="C797" s="158" t="s">
        <v>544</v>
      </c>
      <c r="D797" s="141"/>
      <c r="E797" s="141"/>
      <c r="F797" s="138">
        <f>F798</f>
        <v>494.8</v>
      </c>
      <c r="G797" s="138">
        <f t="shared" si="355"/>
        <v>0</v>
      </c>
      <c r="H797" s="139">
        <f t="shared" si="355"/>
        <v>0</v>
      </c>
      <c r="I797" s="72"/>
    </row>
    <row r="798" spans="1:9" ht="25.5" x14ac:dyDescent="0.2">
      <c r="A798" s="140" t="s">
        <v>83</v>
      </c>
      <c r="B798" s="111" t="s">
        <v>214</v>
      </c>
      <c r="C798" s="158" t="s">
        <v>544</v>
      </c>
      <c r="D798" s="141" t="s">
        <v>84</v>
      </c>
      <c r="E798" s="141"/>
      <c r="F798" s="138">
        <f>F799</f>
        <v>494.8</v>
      </c>
      <c r="G798" s="138">
        <f t="shared" si="355"/>
        <v>0</v>
      </c>
      <c r="H798" s="139">
        <f t="shared" si="355"/>
        <v>0</v>
      </c>
      <c r="I798" s="72"/>
    </row>
    <row r="799" spans="1:9" x14ac:dyDescent="0.2">
      <c r="A799" s="140" t="s">
        <v>85</v>
      </c>
      <c r="B799" s="111" t="s">
        <v>214</v>
      </c>
      <c r="C799" s="158" t="s">
        <v>544</v>
      </c>
      <c r="D799" s="141" t="s">
        <v>86</v>
      </c>
      <c r="E799" s="141">
        <v>900100</v>
      </c>
      <c r="F799" s="138">
        <v>494.8</v>
      </c>
      <c r="G799" s="138">
        <v>0</v>
      </c>
      <c r="H799" s="139">
        <v>0</v>
      </c>
      <c r="I799" s="72"/>
    </row>
    <row r="800" spans="1:9" x14ac:dyDescent="0.2">
      <c r="A800" s="175" t="s">
        <v>192</v>
      </c>
      <c r="B800" s="104" t="s">
        <v>214</v>
      </c>
      <c r="C800" s="83" t="s">
        <v>145</v>
      </c>
      <c r="D800" s="145"/>
      <c r="E800" s="145"/>
      <c r="F800" s="132">
        <f>F801</f>
        <v>200</v>
      </c>
      <c r="G800" s="132">
        <f t="shared" ref="G800:I801" si="356">G801</f>
        <v>0</v>
      </c>
      <c r="H800" s="132">
        <f t="shared" si="356"/>
        <v>0</v>
      </c>
      <c r="I800" s="138">
        <f t="shared" si="356"/>
        <v>0</v>
      </c>
    </row>
    <row r="801" spans="1:9" x14ac:dyDescent="0.2">
      <c r="A801" s="140" t="s">
        <v>72</v>
      </c>
      <c r="B801" s="111" t="s">
        <v>214</v>
      </c>
      <c r="C801" s="137" t="s">
        <v>820</v>
      </c>
      <c r="D801" s="141" t="s">
        <v>73</v>
      </c>
      <c r="E801" s="141"/>
      <c r="F801" s="138">
        <f>F802</f>
        <v>200</v>
      </c>
      <c r="G801" s="138">
        <f t="shared" si="356"/>
        <v>0</v>
      </c>
      <c r="H801" s="138">
        <f t="shared" si="356"/>
        <v>0</v>
      </c>
      <c r="I801" s="138">
        <f t="shared" si="356"/>
        <v>0</v>
      </c>
    </row>
    <row r="802" spans="1:9" x14ac:dyDescent="0.2">
      <c r="A802" s="140" t="s">
        <v>74</v>
      </c>
      <c r="B802" s="111" t="s">
        <v>214</v>
      </c>
      <c r="C802" s="137" t="s">
        <v>820</v>
      </c>
      <c r="D802" s="141">
        <v>850</v>
      </c>
      <c r="E802" s="141">
        <v>900100</v>
      </c>
      <c r="F802" s="138">
        <v>200</v>
      </c>
      <c r="G802" s="138">
        <v>0</v>
      </c>
      <c r="H802" s="139">
        <v>0</v>
      </c>
      <c r="I802" s="72"/>
    </row>
    <row r="803" spans="1:9" x14ac:dyDescent="0.2">
      <c r="A803" s="146" t="s">
        <v>117</v>
      </c>
      <c r="B803" s="104" t="s">
        <v>215</v>
      </c>
      <c r="C803" s="137"/>
      <c r="D803" s="84"/>
      <c r="E803" s="141"/>
      <c r="F803" s="132">
        <f>F804+F847+F853+F859</f>
        <v>143939.09999999998</v>
      </c>
      <c r="G803" s="132">
        <f>G804+G847+G853+G859</f>
        <v>138845.6</v>
      </c>
      <c r="H803" s="133">
        <f>H804+H847+H853+H859</f>
        <v>138845.6</v>
      </c>
      <c r="I803" s="72"/>
    </row>
    <row r="804" spans="1:9" x14ac:dyDescent="0.2">
      <c r="A804" s="99" t="s">
        <v>341</v>
      </c>
      <c r="B804" s="104" t="s">
        <v>215</v>
      </c>
      <c r="C804" s="135" t="s">
        <v>184</v>
      </c>
      <c r="D804" s="84"/>
      <c r="E804" s="141"/>
      <c r="F804" s="132">
        <f>F805+F810</f>
        <v>87609.099999999991</v>
      </c>
      <c r="G804" s="132">
        <f t="shared" ref="G804:H804" si="357">G805+G810</f>
        <v>82535.5</v>
      </c>
      <c r="H804" s="133">
        <f t="shared" si="357"/>
        <v>82535.5</v>
      </c>
      <c r="I804" s="72"/>
    </row>
    <row r="805" spans="1:9" x14ac:dyDescent="0.2">
      <c r="A805" s="112" t="s">
        <v>112</v>
      </c>
      <c r="B805" s="82" t="s">
        <v>215</v>
      </c>
      <c r="C805" s="135" t="s">
        <v>185</v>
      </c>
      <c r="D805" s="141"/>
      <c r="E805" s="141"/>
      <c r="F805" s="132">
        <f>F806</f>
        <v>4723</v>
      </c>
      <c r="G805" s="132">
        <f t="shared" ref="G805:H808" si="358">G806</f>
        <v>4723</v>
      </c>
      <c r="H805" s="133">
        <f t="shared" si="358"/>
        <v>4723</v>
      </c>
      <c r="I805" s="72"/>
    </row>
    <row r="806" spans="1:9" ht="25.5" x14ac:dyDescent="0.2">
      <c r="A806" s="151" t="s">
        <v>522</v>
      </c>
      <c r="B806" s="82" t="s">
        <v>215</v>
      </c>
      <c r="C806" s="135" t="s">
        <v>525</v>
      </c>
      <c r="D806" s="141"/>
      <c r="E806" s="141"/>
      <c r="F806" s="132">
        <f>F807</f>
        <v>4723</v>
      </c>
      <c r="G806" s="132">
        <f t="shared" si="358"/>
        <v>4723</v>
      </c>
      <c r="H806" s="133">
        <f t="shared" si="358"/>
        <v>4723</v>
      </c>
      <c r="I806" s="72"/>
    </row>
    <row r="807" spans="1:9" ht="127.5" x14ac:dyDescent="0.2">
      <c r="A807" s="177" t="s">
        <v>535</v>
      </c>
      <c r="B807" s="79" t="s">
        <v>215</v>
      </c>
      <c r="C807" s="137" t="s">
        <v>536</v>
      </c>
      <c r="D807" s="84"/>
      <c r="E807" s="84"/>
      <c r="F807" s="138">
        <f>F808</f>
        <v>4723</v>
      </c>
      <c r="G807" s="138">
        <f t="shared" si="358"/>
        <v>4723</v>
      </c>
      <c r="H807" s="139">
        <f t="shared" si="358"/>
        <v>4723</v>
      </c>
      <c r="I807" s="72"/>
    </row>
    <row r="808" spans="1:9" ht="25.5" x14ac:dyDescent="0.2">
      <c r="A808" s="140" t="s">
        <v>83</v>
      </c>
      <c r="B808" s="79" t="s">
        <v>215</v>
      </c>
      <c r="C808" s="137" t="s">
        <v>536</v>
      </c>
      <c r="D808" s="141" t="s">
        <v>84</v>
      </c>
      <c r="E808" s="141"/>
      <c r="F808" s="138">
        <f>F809</f>
        <v>4723</v>
      </c>
      <c r="G808" s="138">
        <f t="shared" si="358"/>
        <v>4723</v>
      </c>
      <c r="H808" s="139">
        <f t="shared" si="358"/>
        <v>4723</v>
      </c>
      <c r="I808" s="72"/>
    </row>
    <row r="809" spans="1:9" x14ac:dyDescent="0.2">
      <c r="A809" s="140" t="s">
        <v>85</v>
      </c>
      <c r="B809" s="79" t="s">
        <v>215</v>
      </c>
      <c r="C809" s="137" t="s">
        <v>536</v>
      </c>
      <c r="D809" s="141" t="s">
        <v>86</v>
      </c>
      <c r="E809" s="141">
        <v>900303</v>
      </c>
      <c r="F809" s="138">
        <v>4723</v>
      </c>
      <c r="G809" s="138">
        <v>4723</v>
      </c>
      <c r="H809" s="139">
        <v>4723</v>
      </c>
      <c r="I809" s="72"/>
    </row>
    <row r="810" spans="1:9" ht="25.5" x14ac:dyDescent="0.2">
      <c r="A810" s="151" t="s">
        <v>575</v>
      </c>
      <c r="B810" s="82" t="s">
        <v>215</v>
      </c>
      <c r="C810" s="135" t="s">
        <v>186</v>
      </c>
      <c r="D810" s="88"/>
      <c r="E810" s="88"/>
      <c r="F810" s="132">
        <f>F811+F815+F839+F834</f>
        <v>82886.099999999991</v>
      </c>
      <c r="G810" s="132">
        <f>G811+G815+G839+G834</f>
        <v>77812.5</v>
      </c>
      <c r="H810" s="132">
        <f>H811+H815+H839+H834</f>
        <v>77812.5</v>
      </c>
      <c r="I810" s="72"/>
    </row>
    <row r="811" spans="1:9" ht="38.25" x14ac:dyDescent="0.2">
      <c r="A811" s="151" t="s">
        <v>576</v>
      </c>
      <c r="B811" s="82" t="s">
        <v>215</v>
      </c>
      <c r="C811" s="135" t="s">
        <v>344</v>
      </c>
      <c r="D811" s="88"/>
      <c r="E811" s="88"/>
      <c r="F811" s="132">
        <f>F812</f>
        <v>600</v>
      </c>
      <c r="G811" s="132">
        <f t="shared" ref="G811:H813" si="359">G812</f>
        <v>600</v>
      </c>
      <c r="H811" s="133">
        <f t="shared" si="359"/>
        <v>600</v>
      </c>
      <c r="I811" s="72"/>
    </row>
    <row r="812" spans="1:9" x14ac:dyDescent="0.2">
      <c r="A812" s="177" t="s">
        <v>322</v>
      </c>
      <c r="B812" s="79" t="s">
        <v>215</v>
      </c>
      <c r="C812" s="137" t="s">
        <v>583</v>
      </c>
      <c r="D812" s="88"/>
      <c r="E812" s="88"/>
      <c r="F812" s="138">
        <f>F813</f>
        <v>600</v>
      </c>
      <c r="G812" s="138">
        <f t="shared" si="359"/>
        <v>600</v>
      </c>
      <c r="H812" s="139">
        <f t="shared" si="359"/>
        <v>600</v>
      </c>
      <c r="I812" s="72"/>
    </row>
    <row r="813" spans="1:9" x14ac:dyDescent="0.2">
      <c r="A813" s="140" t="s">
        <v>113</v>
      </c>
      <c r="B813" s="79" t="s">
        <v>215</v>
      </c>
      <c r="C813" s="137" t="s">
        <v>583</v>
      </c>
      <c r="D813" s="101">
        <v>300</v>
      </c>
      <c r="E813" s="88"/>
      <c r="F813" s="138">
        <f>F814</f>
        <v>600</v>
      </c>
      <c r="G813" s="138">
        <f t="shared" si="359"/>
        <v>600</v>
      </c>
      <c r="H813" s="139">
        <f t="shared" si="359"/>
        <v>600</v>
      </c>
      <c r="I813" s="72"/>
    </row>
    <row r="814" spans="1:9" x14ac:dyDescent="0.2">
      <c r="A814" s="179" t="s">
        <v>123</v>
      </c>
      <c r="B814" s="79" t="s">
        <v>215</v>
      </c>
      <c r="C814" s="137" t="s">
        <v>583</v>
      </c>
      <c r="D814" s="101">
        <v>340</v>
      </c>
      <c r="E814" s="141">
        <v>900100</v>
      </c>
      <c r="F814" s="138">
        <v>600</v>
      </c>
      <c r="G814" s="138">
        <v>600</v>
      </c>
      <c r="H814" s="139">
        <v>600</v>
      </c>
      <c r="I814" s="72"/>
    </row>
    <row r="815" spans="1:9" ht="25.5" x14ac:dyDescent="0.2">
      <c r="A815" s="151" t="s">
        <v>577</v>
      </c>
      <c r="B815" s="82" t="s">
        <v>215</v>
      </c>
      <c r="C815" s="135" t="s">
        <v>584</v>
      </c>
      <c r="D815" s="88"/>
      <c r="E815" s="88"/>
      <c r="F815" s="132">
        <f>F816+F820+F826+F830</f>
        <v>58572.399999999994</v>
      </c>
      <c r="G815" s="132">
        <f>G816+G820+G826+G830</f>
        <v>56524.9</v>
      </c>
      <c r="H815" s="133">
        <f>H816+H820+H826+H830</f>
        <v>56524.9</v>
      </c>
      <c r="I815" s="72"/>
    </row>
    <row r="816" spans="1:9" ht="25.5" x14ac:dyDescent="0.2">
      <c r="A816" s="179" t="s">
        <v>340</v>
      </c>
      <c r="B816" s="79" t="s">
        <v>215</v>
      </c>
      <c r="C816" s="137" t="s">
        <v>585</v>
      </c>
      <c r="D816" s="84"/>
      <c r="E816" s="84"/>
      <c r="F816" s="138">
        <f>F817</f>
        <v>45288.1</v>
      </c>
      <c r="G816" s="138">
        <f t="shared" ref="G816:H816" si="360">G817</f>
        <v>47656</v>
      </c>
      <c r="H816" s="139">
        <f t="shared" si="360"/>
        <v>47656</v>
      </c>
      <c r="I816" s="72"/>
    </row>
    <row r="817" spans="1:9" ht="25.5" x14ac:dyDescent="0.2">
      <c r="A817" s="140" t="s">
        <v>83</v>
      </c>
      <c r="B817" s="79" t="s">
        <v>215</v>
      </c>
      <c r="C817" s="137" t="s">
        <v>585</v>
      </c>
      <c r="D817" s="141" t="s">
        <v>84</v>
      </c>
      <c r="E817" s="141"/>
      <c r="F817" s="138">
        <f>F818+F819</f>
        <v>45288.1</v>
      </c>
      <c r="G817" s="138">
        <f t="shared" ref="G817:H817" si="361">G818+G819</f>
        <v>47656</v>
      </c>
      <c r="H817" s="139">
        <f t="shared" si="361"/>
        <v>47656</v>
      </c>
      <c r="I817" s="72"/>
    </row>
    <row r="818" spans="1:9" ht="13.9" customHeight="1" x14ac:dyDescent="0.2">
      <c r="A818" s="140" t="s">
        <v>85</v>
      </c>
      <c r="B818" s="79" t="s">
        <v>215</v>
      </c>
      <c r="C818" s="137" t="s">
        <v>585</v>
      </c>
      <c r="D818" s="141" t="s">
        <v>86</v>
      </c>
      <c r="E818" s="141">
        <v>900100</v>
      </c>
      <c r="F818" s="138">
        <v>28466.799999999999</v>
      </c>
      <c r="G818" s="138">
        <v>29413.3</v>
      </c>
      <c r="H818" s="139">
        <v>29413.3</v>
      </c>
      <c r="I818" s="72"/>
    </row>
    <row r="819" spans="1:9" x14ac:dyDescent="0.2">
      <c r="A819" s="140" t="s">
        <v>96</v>
      </c>
      <c r="B819" s="79" t="s">
        <v>215</v>
      </c>
      <c r="C819" s="137" t="s">
        <v>585</v>
      </c>
      <c r="D819" s="141" t="s">
        <v>97</v>
      </c>
      <c r="E819" s="141">
        <v>900100</v>
      </c>
      <c r="F819" s="138">
        <v>16821.3</v>
      </c>
      <c r="G819" s="138">
        <v>18242.7</v>
      </c>
      <c r="H819" s="139">
        <v>18242.7</v>
      </c>
      <c r="I819" s="72"/>
    </row>
    <row r="820" spans="1:9" ht="52.5" customHeight="1" x14ac:dyDescent="0.2">
      <c r="A820" s="179" t="s">
        <v>578</v>
      </c>
      <c r="B820" s="79" t="s">
        <v>215</v>
      </c>
      <c r="C820" s="137" t="s">
        <v>586</v>
      </c>
      <c r="D820" s="84"/>
      <c r="E820" s="84"/>
      <c r="F820" s="138">
        <f>F821</f>
        <v>5865.7</v>
      </c>
      <c r="G820" s="138">
        <f t="shared" ref="G820:H820" si="362">G821</f>
        <v>1126.5</v>
      </c>
      <c r="H820" s="138">
        <f t="shared" si="362"/>
        <v>1126.5</v>
      </c>
      <c r="I820" s="72"/>
    </row>
    <row r="821" spans="1:9" ht="25.5" x14ac:dyDescent="0.2">
      <c r="A821" s="140" t="s">
        <v>83</v>
      </c>
      <c r="B821" s="79" t="s">
        <v>215</v>
      </c>
      <c r="C821" s="137" t="s">
        <v>586</v>
      </c>
      <c r="D821" s="141" t="s">
        <v>84</v>
      </c>
      <c r="E821" s="141"/>
      <c r="F821" s="138">
        <f>F822+F823+F824+F825</f>
        <v>5865.7</v>
      </c>
      <c r="G821" s="138">
        <f>G824</f>
        <v>1126.5</v>
      </c>
      <c r="H821" s="139">
        <f>H824</f>
        <v>1126.5</v>
      </c>
      <c r="I821" s="72"/>
    </row>
    <row r="822" spans="1:9" x14ac:dyDescent="0.2">
      <c r="A822" s="140" t="s">
        <v>85</v>
      </c>
      <c r="B822" s="79" t="s">
        <v>215</v>
      </c>
      <c r="C822" s="137" t="s">
        <v>586</v>
      </c>
      <c r="D822" s="141" t="s">
        <v>86</v>
      </c>
      <c r="E822" s="141">
        <v>900100</v>
      </c>
      <c r="F822" s="138">
        <v>249.9</v>
      </c>
      <c r="G822" s="138"/>
      <c r="H822" s="139"/>
      <c r="I822" s="72"/>
    </row>
    <row r="823" spans="1:9" x14ac:dyDescent="0.2">
      <c r="A823" s="140" t="s">
        <v>85</v>
      </c>
      <c r="B823" s="79" t="s">
        <v>215</v>
      </c>
      <c r="C823" s="137" t="s">
        <v>586</v>
      </c>
      <c r="D823" s="141" t="s">
        <v>86</v>
      </c>
      <c r="E823" s="141">
        <v>900306</v>
      </c>
      <c r="F823" s="138">
        <v>1730.1</v>
      </c>
      <c r="G823" s="138"/>
      <c r="H823" s="139"/>
      <c r="I823" s="72"/>
    </row>
    <row r="824" spans="1:9" x14ac:dyDescent="0.2">
      <c r="A824" s="140" t="s">
        <v>96</v>
      </c>
      <c r="B824" s="79" t="s">
        <v>215</v>
      </c>
      <c r="C824" s="137" t="s">
        <v>586</v>
      </c>
      <c r="D824" s="141" t="s">
        <v>97</v>
      </c>
      <c r="E824" s="141">
        <v>900100</v>
      </c>
      <c r="F824" s="138">
        <v>1045.7</v>
      </c>
      <c r="G824" s="138">
        <v>1126.5</v>
      </c>
      <c r="H824" s="139">
        <v>1126.5</v>
      </c>
      <c r="I824" s="72"/>
    </row>
    <row r="825" spans="1:9" x14ac:dyDescent="0.2">
      <c r="A825" s="140" t="s">
        <v>96</v>
      </c>
      <c r="B825" s="79" t="s">
        <v>215</v>
      </c>
      <c r="C825" s="137" t="s">
        <v>586</v>
      </c>
      <c r="D825" s="141" t="s">
        <v>97</v>
      </c>
      <c r="E825" s="141">
        <v>900306</v>
      </c>
      <c r="F825" s="138">
        <v>2840</v>
      </c>
      <c r="G825" s="138"/>
      <c r="H825" s="139"/>
      <c r="I825" s="72"/>
    </row>
    <row r="826" spans="1:9" ht="51" x14ac:dyDescent="0.2">
      <c r="A826" s="179" t="s">
        <v>579</v>
      </c>
      <c r="B826" s="79" t="s">
        <v>215</v>
      </c>
      <c r="C826" s="137" t="s">
        <v>587</v>
      </c>
      <c r="D826" s="84"/>
      <c r="E826" s="84"/>
      <c r="F826" s="138">
        <f>F827</f>
        <v>4978.2999999999993</v>
      </c>
      <c r="G826" s="138">
        <f t="shared" ref="G826:H826" si="363">G827</f>
        <v>5618.6</v>
      </c>
      <c r="H826" s="139">
        <f t="shared" si="363"/>
        <v>5618.6</v>
      </c>
      <c r="I826" s="72"/>
    </row>
    <row r="827" spans="1:9" ht="25.5" x14ac:dyDescent="0.2">
      <c r="A827" s="140" t="s">
        <v>83</v>
      </c>
      <c r="B827" s="79" t="s">
        <v>215</v>
      </c>
      <c r="C827" s="137" t="s">
        <v>587</v>
      </c>
      <c r="D827" s="141" t="s">
        <v>84</v>
      </c>
      <c r="E827" s="141"/>
      <c r="F827" s="138">
        <f>F828+F829</f>
        <v>4978.2999999999993</v>
      </c>
      <c r="G827" s="138">
        <f t="shared" ref="G827:H827" si="364">G828+G829</f>
        <v>5618.6</v>
      </c>
      <c r="H827" s="139">
        <f t="shared" si="364"/>
        <v>5618.6</v>
      </c>
      <c r="I827" s="72"/>
    </row>
    <row r="828" spans="1:9" x14ac:dyDescent="0.2">
      <c r="A828" s="140" t="s">
        <v>85</v>
      </c>
      <c r="B828" s="79" t="s">
        <v>215</v>
      </c>
      <c r="C828" s="137" t="s">
        <v>587</v>
      </c>
      <c r="D828" s="141" t="s">
        <v>86</v>
      </c>
      <c r="E828" s="141">
        <v>900100</v>
      </c>
      <c r="F828" s="138">
        <v>4587.3999999999996</v>
      </c>
      <c r="G828" s="138">
        <v>4820</v>
      </c>
      <c r="H828" s="139">
        <v>4820</v>
      </c>
      <c r="I828" s="72"/>
    </row>
    <row r="829" spans="1:9" x14ac:dyDescent="0.2">
      <c r="A829" s="140" t="s">
        <v>96</v>
      </c>
      <c r="B829" s="79" t="s">
        <v>215</v>
      </c>
      <c r="C829" s="137" t="s">
        <v>587</v>
      </c>
      <c r="D829" s="141" t="s">
        <v>97</v>
      </c>
      <c r="E829" s="141">
        <v>900100</v>
      </c>
      <c r="F829" s="138">
        <v>390.9</v>
      </c>
      <c r="G829" s="138">
        <v>798.6</v>
      </c>
      <c r="H829" s="139">
        <v>798.6</v>
      </c>
      <c r="I829" s="72"/>
    </row>
    <row r="830" spans="1:9" ht="38.25" x14ac:dyDescent="0.2">
      <c r="A830" s="179" t="s">
        <v>580</v>
      </c>
      <c r="B830" s="79" t="s">
        <v>215</v>
      </c>
      <c r="C830" s="137" t="s">
        <v>588</v>
      </c>
      <c r="D830" s="84"/>
      <c r="E830" s="84"/>
      <c r="F830" s="138">
        <f>F831</f>
        <v>2440.3000000000002</v>
      </c>
      <c r="G830" s="138">
        <f t="shared" ref="G830:H830" si="365">G831</f>
        <v>2123.8000000000002</v>
      </c>
      <c r="H830" s="139">
        <f t="shared" si="365"/>
        <v>2123.8000000000002</v>
      </c>
      <c r="I830" s="72"/>
    </row>
    <row r="831" spans="1:9" ht="25.5" x14ac:dyDescent="0.2">
      <c r="A831" s="140" t="s">
        <v>83</v>
      </c>
      <c r="B831" s="79" t="s">
        <v>215</v>
      </c>
      <c r="C831" s="137" t="s">
        <v>588</v>
      </c>
      <c r="D831" s="141" t="s">
        <v>84</v>
      </c>
      <c r="E831" s="141"/>
      <c r="F831" s="138">
        <f>F832+F833</f>
        <v>2440.3000000000002</v>
      </c>
      <c r="G831" s="138">
        <f t="shared" ref="G831:H831" si="366">G832+G833</f>
        <v>2123.8000000000002</v>
      </c>
      <c r="H831" s="139">
        <f t="shared" si="366"/>
        <v>2123.8000000000002</v>
      </c>
      <c r="I831" s="72"/>
    </row>
    <row r="832" spans="1:9" x14ac:dyDescent="0.2">
      <c r="A832" s="140" t="s">
        <v>85</v>
      </c>
      <c r="B832" s="79" t="s">
        <v>215</v>
      </c>
      <c r="C832" s="137" t="s">
        <v>588</v>
      </c>
      <c r="D832" s="141" t="s">
        <v>86</v>
      </c>
      <c r="E832" s="141">
        <v>900100</v>
      </c>
      <c r="F832" s="138">
        <v>2380.3000000000002</v>
      </c>
      <c r="G832" s="138">
        <v>2063.8000000000002</v>
      </c>
      <c r="H832" s="139">
        <v>2063.8000000000002</v>
      </c>
      <c r="I832" s="72"/>
    </row>
    <row r="833" spans="1:9" x14ac:dyDescent="0.2">
      <c r="A833" s="140" t="s">
        <v>96</v>
      </c>
      <c r="B833" s="79" t="s">
        <v>215</v>
      </c>
      <c r="C833" s="137" t="s">
        <v>588</v>
      </c>
      <c r="D833" s="141" t="s">
        <v>97</v>
      </c>
      <c r="E833" s="141">
        <v>900100</v>
      </c>
      <c r="F833" s="138">
        <v>60</v>
      </c>
      <c r="G833" s="138">
        <v>60</v>
      </c>
      <c r="H833" s="139">
        <v>60</v>
      </c>
      <c r="I833" s="72"/>
    </row>
    <row r="834" spans="1:9" ht="51" x14ac:dyDescent="0.2">
      <c r="A834" s="146" t="s">
        <v>845</v>
      </c>
      <c r="B834" s="82" t="s">
        <v>215</v>
      </c>
      <c r="C834" s="135" t="s">
        <v>847</v>
      </c>
      <c r="D834" s="145"/>
      <c r="E834" s="145"/>
      <c r="F834" s="132">
        <f>F835</f>
        <v>18</v>
      </c>
      <c r="G834" s="132">
        <f t="shared" ref="G834:I835" si="367">G835</f>
        <v>0</v>
      </c>
      <c r="H834" s="132">
        <f t="shared" si="367"/>
        <v>0</v>
      </c>
      <c r="I834" s="132">
        <f t="shared" si="367"/>
        <v>0</v>
      </c>
    </row>
    <row r="835" spans="1:9" ht="51" x14ac:dyDescent="0.2">
      <c r="A835" s="140" t="s">
        <v>846</v>
      </c>
      <c r="B835" s="79" t="s">
        <v>215</v>
      </c>
      <c r="C835" s="137" t="s">
        <v>848</v>
      </c>
      <c r="D835" s="141"/>
      <c r="E835" s="141"/>
      <c r="F835" s="138">
        <f>F836</f>
        <v>18</v>
      </c>
      <c r="G835" s="138">
        <f t="shared" si="367"/>
        <v>0</v>
      </c>
      <c r="H835" s="138">
        <f t="shared" si="367"/>
        <v>0</v>
      </c>
      <c r="I835" s="138">
        <f t="shared" si="367"/>
        <v>0</v>
      </c>
    </row>
    <row r="836" spans="1:9" ht="25.5" x14ac:dyDescent="0.2">
      <c r="A836" s="140" t="s">
        <v>83</v>
      </c>
      <c r="B836" s="79" t="s">
        <v>215</v>
      </c>
      <c r="C836" s="137" t="s">
        <v>848</v>
      </c>
      <c r="D836" s="141" t="s">
        <v>84</v>
      </c>
      <c r="E836" s="141"/>
      <c r="F836" s="138">
        <f>F837+F838</f>
        <v>18</v>
      </c>
      <c r="G836" s="138">
        <f t="shared" ref="G836:I836" si="368">G837+G838</f>
        <v>0</v>
      </c>
      <c r="H836" s="138">
        <f t="shared" si="368"/>
        <v>0</v>
      </c>
      <c r="I836" s="138">
        <f t="shared" si="368"/>
        <v>0</v>
      </c>
    </row>
    <row r="837" spans="1:9" x14ac:dyDescent="0.2">
      <c r="A837" s="140" t="s">
        <v>85</v>
      </c>
      <c r="B837" s="79" t="s">
        <v>215</v>
      </c>
      <c r="C837" s="137" t="s">
        <v>848</v>
      </c>
      <c r="D837" s="141" t="s">
        <v>86</v>
      </c>
      <c r="E837" s="141">
        <v>900304</v>
      </c>
      <c r="F837" s="138">
        <v>12</v>
      </c>
      <c r="G837" s="138">
        <v>0</v>
      </c>
      <c r="H837" s="139">
        <v>0</v>
      </c>
      <c r="I837" s="72"/>
    </row>
    <row r="838" spans="1:9" x14ac:dyDescent="0.2">
      <c r="A838" s="140" t="s">
        <v>96</v>
      </c>
      <c r="B838" s="79" t="s">
        <v>215</v>
      </c>
      <c r="C838" s="137" t="s">
        <v>848</v>
      </c>
      <c r="D838" s="141" t="s">
        <v>97</v>
      </c>
      <c r="E838" s="141">
        <v>900304</v>
      </c>
      <c r="F838" s="138">
        <v>6</v>
      </c>
      <c r="G838" s="138">
        <v>0</v>
      </c>
      <c r="H838" s="139">
        <v>0</v>
      </c>
      <c r="I838" s="72"/>
    </row>
    <row r="839" spans="1:9" ht="38.25" x14ac:dyDescent="0.2">
      <c r="A839" s="151" t="s">
        <v>430</v>
      </c>
      <c r="B839" s="82" t="s">
        <v>215</v>
      </c>
      <c r="C839" s="135" t="s">
        <v>589</v>
      </c>
      <c r="D839" s="145"/>
      <c r="E839" s="145"/>
      <c r="F839" s="132">
        <f>F840</f>
        <v>23695.7</v>
      </c>
      <c r="G839" s="132">
        <f t="shared" ref="G839:H839" si="369">G840</f>
        <v>20687.599999999999</v>
      </c>
      <c r="H839" s="133">
        <f t="shared" si="369"/>
        <v>20687.599999999999</v>
      </c>
      <c r="I839" s="72"/>
    </row>
    <row r="840" spans="1:9" ht="25.5" x14ac:dyDescent="0.2">
      <c r="A840" s="172" t="s">
        <v>431</v>
      </c>
      <c r="B840" s="79" t="s">
        <v>215</v>
      </c>
      <c r="C840" s="137" t="s">
        <v>590</v>
      </c>
      <c r="D840" s="141"/>
      <c r="E840" s="141"/>
      <c r="F840" s="138">
        <f>F841+F845</f>
        <v>23695.7</v>
      </c>
      <c r="G840" s="138">
        <f>G841+G845</f>
        <v>20687.599999999999</v>
      </c>
      <c r="H840" s="139">
        <f>H841+H845</f>
        <v>20687.599999999999</v>
      </c>
      <c r="I840" s="72"/>
    </row>
    <row r="841" spans="1:9" ht="25.5" x14ac:dyDescent="0.2">
      <c r="A841" s="140" t="s">
        <v>83</v>
      </c>
      <c r="B841" s="79" t="s">
        <v>215</v>
      </c>
      <c r="C841" s="137" t="s">
        <v>590</v>
      </c>
      <c r="D841" s="141" t="s">
        <v>84</v>
      </c>
      <c r="E841" s="141"/>
      <c r="F841" s="138">
        <f>SUM(F842:F844)</f>
        <v>23451</v>
      </c>
      <c r="G841" s="138">
        <f>SUM(G842:G844)</f>
        <v>20687.599999999999</v>
      </c>
      <c r="H841" s="139">
        <f>SUM(H842:H844)</f>
        <v>20687.599999999999</v>
      </c>
      <c r="I841" s="72"/>
    </row>
    <row r="842" spans="1:9" x14ac:dyDescent="0.2">
      <c r="A842" s="140" t="s">
        <v>85</v>
      </c>
      <c r="B842" s="79" t="s">
        <v>215</v>
      </c>
      <c r="C842" s="137" t="s">
        <v>590</v>
      </c>
      <c r="D842" s="141" t="s">
        <v>86</v>
      </c>
      <c r="E842" s="141">
        <v>900100</v>
      </c>
      <c r="F842" s="138">
        <v>13929</v>
      </c>
      <c r="G842" s="138">
        <v>12231.7</v>
      </c>
      <c r="H842" s="139">
        <v>12231.7</v>
      </c>
      <c r="I842" s="72"/>
    </row>
    <row r="843" spans="1:9" x14ac:dyDescent="0.2">
      <c r="A843" s="140" t="s">
        <v>96</v>
      </c>
      <c r="B843" s="79" t="s">
        <v>215</v>
      </c>
      <c r="C843" s="137" t="s">
        <v>590</v>
      </c>
      <c r="D843" s="141" t="s">
        <v>97</v>
      </c>
      <c r="E843" s="141">
        <v>900100</v>
      </c>
      <c r="F843" s="138">
        <v>9277.2000000000007</v>
      </c>
      <c r="G843" s="138">
        <v>8455.9</v>
      </c>
      <c r="H843" s="139">
        <v>8455.9</v>
      </c>
      <c r="I843" s="72"/>
    </row>
    <row r="844" spans="1:9" ht="45" customHeight="1" x14ac:dyDescent="0.2">
      <c r="A844" s="172" t="s">
        <v>860</v>
      </c>
      <c r="B844" s="79" t="s">
        <v>215</v>
      </c>
      <c r="C844" s="137" t="s">
        <v>590</v>
      </c>
      <c r="D844" s="141">
        <v>630</v>
      </c>
      <c r="E844" s="141">
        <v>900100</v>
      </c>
      <c r="F844" s="138">
        <v>244.8</v>
      </c>
      <c r="G844" s="138">
        <v>0</v>
      </c>
      <c r="H844" s="138">
        <v>0</v>
      </c>
      <c r="I844" s="72"/>
    </row>
    <row r="845" spans="1:9" x14ac:dyDescent="0.2">
      <c r="A845" s="200" t="s">
        <v>72</v>
      </c>
      <c r="B845" s="79" t="s">
        <v>215</v>
      </c>
      <c r="C845" s="137" t="s">
        <v>590</v>
      </c>
      <c r="D845" s="141">
        <v>800</v>
      </c>
      <c r="E845" s="141"/>
      <c r="F845" s="138">
        <f>F846</f>
        <v>244.7</v>
      </c>
      <c r="G845" s="138">
        <f>G846</f>
        <v>0</v>
      </c>
      <c r="H845" s="138">
        <f>H846</f>
        <v>0</v>
      </c>
      <c r="I845" s="72"/>
    </row>
    <row r="846" spans="1:9" ht="43.5" customHeight="1" x14ac:dyDescent="0.2">
      <c r="A846" s="212" t="s">
        <v>99</v>
      </c>
      <c r="B846" s="79" t="s">
        <v>215</v>
      </c>
      <c r="C846" s="137" t="s">
        <v>590</v>
      </c>
      <c r="D846" s="141">
        <v>810</v>
      </c>
      <c r="E846" s="141">
        <v>900100</v>
      </c>
      <c r="F846" s="138">
        <v>244.7</v>
      </c>
      <c r="G846" s="138">
        <v>0</v>
      </c>
      <c r="H846" s="139">
        <v>0</v>
      </c>
      <c r="I846" s="72"/>
    </row>
    <row r="847" spans="1:9" ht="21" customHeight="1" x14ac:dyDescent="0.2">
      <c r="A847" s="110" t="s">
        <v>469</v>
      </c>
      <c r="B847" s="82" t="s">
        <v>215</v>
      </c>
      <c r="C847" s="83" t="s">
        <v>154</v>
      </c>
      <c r="D847" s="141"/>
      <c r="E847" s="141"/>
      <c r="F847" s="132">
        <f>F848</f>
        <v>56310.1</v>
      </c>
      <c r="G847" s="132">
        <f t="shared" ref="G847:H847" si="370">G848</f>
        <v>56310.1</v>
      </c>
      <c r="H847" s="133">
        <f t="shared" si="370"/>
        <v>56310.1</v>
      </c>
      <c r="I847" s="72"/>
    </row>
    <row r="848" spans="1:9" ht="18.75" customHeight="1" x14ac:dyDescent="0.2">
      <c r="A848" s="146" t="s">
        <v>489</v>
      </c>
      <c r="B848" s="82" t="s">
        <v>215</v>
      </c>
      <c r="C848" s="135" t="s">
        <v>415</v>
      </c>
      <c r="D848" s="141"/>
      <c r="E848" s="141"/>
      <c r="F848" s="132">
        <f>F849</f>
        <v>56310.1</v>
      </c>
      <c r="G848" s="132">
        <f>G849</f>
        <v>56310.1</v>
      </c>
      <c r="H848" s="133">
        <f>H849</f>
        <v>56310.1</v>
      </c>
      <c r="I848" s="72"/>
    </row>
    <row r="849" spans="1:9" ht="25.5" x14ac:dyDescent="0.2">
      <c r="A849" s="146" t="s">
        <v>490</v>
      </c>
      <c r="B849" s="82" t="s">
        <v>215</v>
      </c>
      <c r="C849" s="135" t="s">
        <v>416</v>
      </c>
      <c r="D849" s="141"/>
      <c r="E849" s="141"/>
      <c r="F849" s="132">
        <f>F850</f>
        <v>56310.1</v>
      </c>
      <c r="G849" s="132">
        <f t="shared" ref="G849:H849" si="371">G850</f>
        <v>56310.1</v>
      </c>
      <c r="H849" s="133">
        <f t="shared" si="371"/>
        <v>56310.1</v>
      </c>
      <c r="I849" s="72"/>
    </row>
    <row r="850" spans="1:9" ht="25.5" x14ac:dyDescent="0.2">
      <c r="A850" s="140" t="s">
        <v>491</v>
      </c>
      <c r="B850" s="79" t="s">
        <v>215</v>
      </c>
      <c r="C850" s="137" t="s">
        <v>417</v>
      </c>
      <c r="D850" s="141"/>
      <c r="E850" s="141"/>
      <c r="F850" s="132">
        <f>F851</f>
        <v>56310.1</v>
      </c>
      <c r="G850" s="132">
        <f t="shared" ref="G850:H851" si="372">G851</f>
        <v>56310.1</v>
      </c>
      <c r="H850" s="133">
        <f t="shared" si="372"/>
        <v>56310.1</v>
      </c>
      <c r="I850" s="72"/>
    </row>
    <row r="851" spans="1:9" ht="25.5" x14ac:dyDescent="0.2">
      <c r="A851" s="140" t="s">
        <v>83</v>
      </c>
      <c r="B851" s="79" t="s">
        <v>215</v>
      </c>
      <c r="C851" s="137" t="s">
        <v>417</v>
      </c>
      <c r="D851" s="141" t="s">
        <v>84</v>
      </c>
      <c r="E851" s="141"/>
      <c r="F851" s="138">
        <f>F852</f>
        <v>56310.1</v>
      </c>
      <c r="G851" s="138">
        <f t="shared" si="372"/>
        <v>56310.1</v>
      </c>
      <c r="H851" s="139">
        <f t="shared" si="372"/>
        <v>56310.1</v>
      </c>
      <c r="I851" s="72"/>
    </row>
    <row r="852" spans="1:9" x14ac:dyDescent="0.2">
      <c r="A852" s="140" t="s">
        <v>513</v>
      </c>
      <c r="B852" s="79" t="s">
        <v>215</v>
      </c>
      <c r="C852" s="137" t="s">
        <v>417</v>
      </c>
      <c r="D852" s="141">
        <v>620</v>
      </c>
      <c r="E852" s="141">
        <v>900100</v>
      </c>
      <c r="F852" s="138">
        <v>56310.1</v>
      </c>
      <c r="G852" s="138">
        <v>56310.1</v>
      </c>
      <c r="H852" s="139">
        <v>56310.1</v>
      </c>
      <c r="I852" s="72"/>
    </row>
    <row r="853" spans="1:9" ht="25.5" x14ac:dyDescent="0.2">
      <c r="A853" s="123" t="s">
        <v>537</v>
      </c>
      <c r="B853" s="82" t="s">
        <v>215</v>
      </c>
      <c r="C853" s="135" t="s">
        <v>167</v>
      </c>
      <c r="D853" s="89"/>
      <c r="E853" s="145"/>
      <c r="F853" s="132">
        <f>F854</f>
        <v>0</v>
      </c>
      <c r="G853" s="132">
        <f t="shared" ref="G853:H854" si="373">G854</f>
        <v>0</v>
      </c>
      <c r="H853" s="133">
        <f t="shared" si="373"/>
        <v>0</v>
      </c>
      <c r="I853" s="72"/>
    </row>
    <row r="854" spans="1:9" x14ac:dyDescent="0.2">
      <c r="A854" s="123" t="s">
        <v>538</v>
      </c>
      <c r="B854" s="82" t="s">
        <v>215</v>
      </c>
      <c r="C854" s="135" t="s">
        <v>168</v>
      </c>
      <c r="D854" s="89"/>
      <c r="E854" s="145"/>
      <c r="F854" s="132">
        <f>F855</f>
        <v>0</v>
      </c>
      <c r="G854" s="132">
        <f t="shared" si="373"/>
        <v>0</v>
      </c>
      <c r="H854" s="133">
        <f t="shared" si="373"/>
        <v>0</v>
      </c>
      <c r="I854" s="72"/>
    </row>
    <row r="855" spans="1:9" ht="38.25" x14ac:dyDescent="0.2">
      <c r="A855" s="124" t="s">
        <v>539</v>
      </c>
      <c r="B855" s="82" t="s">
        <v>215</v>
      </c>
      <c r="C855" s="135" t="s">
        <v>177</v>
      </c>
      <c r="D855" s="145"/>
      <c r="E855" s="145"/>
      <c r="F855" s="132">
        <f t="shared" ref="F855:H856" si="374">F856</f>
        <v>0</v>
      </c>
      <c r="G855" s="132">
        <f t="shared" si="374"/>
        <v>0</v>
      </c>
      <c r="H855" s="133">
        <f t="shared" si="374"/>
        <v>0</v>
      </c>
      <c r="I855" s="72"/>
    </row>
    <row r="856" spans="1:9" x14ac:dyDescent="0.2">
      <c r="A856" s="180" t="s">
        <v>248</v>
      </c>
      <c r="B856" s="79" t="s">
        <v>215</v>
      </c>
      <c r="C856" s="137" t="s">
        <v>249</v>
      </c>
      <c r="D856" s="141"/>
      <c r="E856" s="141"/>
      <c r="F856" s="138">
        <f>F857</f>
        <v>0</v>
      </c>
      <c r="G856" s="132">
        <f t="shared" si="374"/>
        <v>0</v>
      </c>
      <c r="H856" s="133">
        <f t="shared" si="374"/>
        <v>0</v>
      </c>
      <c r="I856" s="72"/>
    </row>
    <row r="857" spans="1:9" ht="25.5" x14ac:dyDescent="0.2">
      <c r="A857" s="140" t="s">
        <v>83</v>
      </c>
      <c r="B857" s="79" t="s">
        <v>215</v>
      </c>
      <c r="C857" s="137" t="s">
        <v>249</v>
      </c>
      <c r="D857" s="141">
        <v>600</v>
      </c>
      <c r="E857" s="141"/>
      <c r="F857" s="138">
        <f>F858</f>
        <v>0</v>
      </c>
      <c r="G857" s="138">
        <f t="shared" ref="G857:H857" si="375">G858</f>
        <v>0</v>
      </c>
      <c r="H857" s="139">
        <f t="shared" si="375"/>
        <v>0</v>
      </c>
      <c r="I857" s="72"/>
    </row>
    <row r="858" spans="1:9" x14ac:dyDescent="0.2">
      <c r="A858" s="140" t="s">
        <v>85</v>
      </c>
      <c r="B858" s="79" t="s">
        <v>215</v>
      </c>
      <c r="C858" s="137" t="s">
        <v>249</v>
      </c>
      <c r="D858" s="141">
        <v>610</v>
      </c>
      <c r="E858" s="141">
        <v>900100</v>
      </c>
      <c r="F858" s="138">
        <v>0</v>
      </c>
      <c r="G858" s="138">
        <v>0</v>
      </c>
      <c r="H858" s="139">
        <v>0</v>
      </c>
      <c r="I858" s="72"/>
    </row>
    <row r="859" spans="1:9" ht="25.5" x14ac:dyDescent="0.2">
      <c r="A859" s="153" t="s">
        <v>545</v>
      </c>
      <c r="B859" s="82" t="s">
        <v>215</v>
      </c>
      <c r="C859" s="135" t="s">
        <v>143</v>
      </c>
      <c r="D859" s="141"/>
      <c r="E859" s="141"/>
      <c r="F859" s="132">
        <f>F860</f>
        <v>19.899999999999999</v>
      </c>
      <c r="G859" s="132">
        <f t="shared" ref="G859:H860" si="376">G860</f>
        <v>0</v>
      </c>
      <c r="H859" s="133">
        <f t="shared" si="376"/>
        <v>0</v>
      </c>
      <c r="I859" s="72"/>
    </row>
    <row r="860" spans="1:9" ht="25.5" x14ac:dyDescent="0.2">
      <c r="A860" s="153" t="s">
        <v>540</v>
      </c>
      <c r="B860" s="82" t="s">
        <v>215</v>
      </c>
      <c r="C860" s="135" t="s">
        <v>542</v>
      </c>
      <c r="D860" s="92"/>
      <c r="E860" s="92"/>
      <c r="F860" s="132">
        <f t="shared" ref="F860:H862" si="377">F861</f>
        <v>19.899999999999999</v>
      </c>
      <c r="G860" s="132">
        <f t="shared" si="376"/>
        <v>0</v>
      </c>
      <c r="H860" s="133">
        <f t="shared" si="376"/>
        <v>0</v>
      </c>
      <c r="I860" s="72"/>
    </row>
    <row r="861" spans="1:9" ht="25.5" x14ac:dyDescent="0.2">
      <c r="A861" s="178" t="s">
        <v>541</v>
      </c>
      <c r="B861" s="82" t="s">
        <v>215</v>
      </c>
      <c r="C861" s="135" t="s">
        <v>543</v>
      </c>
      <c r="D861" s="145"/>
      <c r="E861" s="145"/>
      <c r="F861" s="132">
        <f t="shared" si="377"/>
        <v>19.899999999999999</v>
      </c>
      <c r="G861" s="132">
        <f t="shared" si="377"/>
        <v>0</v>
      </c>
      <c r="H861" s="133">
        <f t="shared" si="377"/>
        <v>0</v>
      </c>
      <c r="I861" s="72"/>
    </row>
    <row r="862" spans="1:9" ht="25.5" x14ac:dyDescent="0.2">
      <c r="A862" s="156" t="s">
        <v>306</v>
      </c>
      <c r="B862" s="79" t="s">
        <v>215</v>
      </c>
      <c r="C862" s="158" t="s">
        <v>544</v>
      </c>
      <c r="D862" s="141"/>
      <c r="E862" s="141"/>
      <c r="F862" s="138">
        <f>F863</f>
        <v>19.899999999999999</v>
      </c>
      <c r="G862" s="138">
        <f t="shared" si="377"/>
        <v>0</v>
      </c>
      <c r="H862" s="139">
        <f t="shared" si="377"/>
        <v>0</v>
      </c>
      <c r="I862" s="72"/>
    </row>
    <row r="863" spans="1:9" ht="25.5" x14ac:dyDescent="0.2">
      <c r="A863" s="140" t="s">
        <v>83</v>
      </c>
      <c r="B863" s="79" t="s">
        <v>215</v>
      </c>
      <c r="C863" s="158" t="s">
        <v>544</v>
      </c>
      <c r="D863" s="141" t="s">
        <v>84</v>
      </c>
      <c r="E863" s="141"/>
      <c r="F863" s="138">
        <f>F864+F865</f>
        <v>19.899999999999999</v>
      </c>
      <c r="G863" s="138">
        <f t="shared" ref="G863:H863" si="378">G864+G865</f>
        <v>0</v>
      </c>
      <c r="H863" s="139">
        <f t="shared" si="378"/>
        <v>0</v>
      </c>
      <c r="I863" s="72"/>
    </row>
    <row r="864" spans="1:9" x14ac:dyDescent="0.2">
      <c r="A864" s="140" t="s">
        <v>85</v>
      </c>
      <c r="B864" s="79" t="s">
        <v>215</v>
      </c>
      <c r="C864" s="158" t="s">
        <v>544</v>
      </c>
      <c r="D864" s="141" t="s">
        <v>86</v>
      </c>
      <c r="E864" s="141">
        <v>900100</v>
      </c>
      <c r="F864" s="138">
        <v>19.899999999999999</v>
      </c>
      <c r="G864" s="138">
        <v>0</v>
      </c>
      <c r="H864" s="139">
        <v>0</v>
      </c>
      <c r="I864" s="72"/>
    </row>
    <row r="865" spans="1:9" x14ac:dyDescent="0.2">
      <c r="A865" s="140" t="s">
        <v>513</v>
      </c>
      <c r="B865" s="79" t="s">
        <v>215</v>
      </c>
      <c r="C865" s="158" t="s">
        <v>544</v>
      </c>
      <c r="D865" s="141">
        <v>620</v>
      </c>
      <c r="E865" s="141">
        <v>900100</v>
      </c>
      <c r="F865" s="138">
        <v>0</v>
      </c>
      <c r="G865" s="138">
        <v>0</v>
      </c>
      <c r="H865" s="139">
        <v>0</v>
      </c>
      <c r="I865" s="72"/>
    </row>
    <row r="866" spans="1:9" s="78" customFormat="1" x14ac:dyDescent="0.2">
      <c r="A866" s="97" t="s">
        <v>118</v>
      </c>
      <c r="B866" s="82" t="s">
        <v>216</v>
      </c>
      <c r="C866" s="98"/>
      <c r="D866" s="98"/>
      <c r="E866" s="98"/>
      <c r="F866" s="132">
        <f>F867</f>
        <v>17725.900000000001</v>
      </c>
      <c r="G866" s="132">
        <f t="shared" ref="G866:H866" si="379">G867</f>
        <v>9200</v>
      </c>
      <c r="H866" s="133">
        <f t="shared" si="379"/>
        <v>9200</v>
      </c>
      <c r="I866" s="74" t="e">
        <f>#REF!+I867</f>
        <v>#REF!</v>
      </c>
    </row>
    <row r="867" spans="1:9" ht="38.25" x14ac:dyDescent="0.2">
      <c r="A867" s="151" t="s">
        <v>521</v>
      </c>
      <c r="B867" s="82" t="s">
        <v>216</v>
      </c>
      <c r="C867" s="100" t="s">
        <v>156</v>
      </c>
      <c r="D867" s="100"/>
      <c r="E867" s="100"/>
      <c r="F867" s="132">
        <f>F868+F873</f>
        <v>17725.900000000001</v>
      </c>
      <c r="G867" s="132">
        <f t="shared" ref="G867:H867" si="380">G868+G873</f>
        <v>9200</v>
      </c>
      <c r="H867" s="133">
        <f t="shared" si="380"/>
        <v>9200</v>
      </c>
      <c r="I867" s="72"/>
    </row>
    <row r="868" spans="1:9" x14ac:dyDescent="0.2">
      <c r="A868" s="151" t="s">
        <v>518</v>
      </c>
      <c r="B868" s="82" t="s">
        <v>216</v>
      </c>
      <c r="C868" s="135" t="s">
        <v>338</v>
      </c>
      <c r="D868" s="145"/>
      <c r="E868" s="145"/>
      <c r="F868" s="132">
        <f>F869</f>
        <v>200</v>
      </c>
      <c r="G868" s="132">
        <f t="shared" ref="G868:H869" si="381">G869</f>
        <v>200</v>
      </c>
      <c r="H868" s="133">
        <f t="shared" si="381"/>
        <v>200</v>
      </c>
      <c r="I868" s="72"/>
    </row>
    <row r="869" spans="1:9" x14ac:dyDescent="0.2">
      <c r="A869" s="178" t="s">
        <v>519</v>
      </c>
      <c r="B869" s="82" t="s">
        <v>216</v>
      </c>
      <c r="C869" s="135" t="s">
        <v>339</v>
      </c>
      <c r="D869" s="201"/>
      <c r="E869" s="201"/>
      <c r="F869" s="132">
        <f>F870</f>
        <v>200</v>
      </c>
      <c r="G869" s="132">
        <f t="shared" si="381"/>
        <v>200</v>
      </c>
      <c r="H869" s="133">
        <f t="shared" si="381"/>
        <v>200</v>
      </c>
      <c r="I869" s="72"/>
    </row>
    <row r="870" spans="1:9" ht="25.5" x14ac:dyDescent="0.2">
      <c r="A870" s="177" t="s">
        <v>520</v>
      </c>
      <c r="B870" s="79" t="s">
        <v>216</v>
      </c>
      <c r="C870" s="137" t="s">
        <v>514</v>
      </c>
      <c r="D870" s="202"/>
      <c r="E870" s="202"/>
      <c r="F870" s="138">
        <f t="shared" ref="F870:H871" si="382">F871</f>
        <v>200</v>
      </c>
      <c r="G870" s="138">
        <f t="shared" si="382"/>
        <v>200</v>
      </c>
      <c r="H870" s="139">
        <f t="shared" si="382"/>
        <v>200</v>
      </c>
      <c r="I870" s="72"/>
    </row>
    <row r="871" spans="1:9" ht="25.5" x14ac:dyDescent="0.2">
      <c r="A871" s="140" t="s">
        <v>83</v>
      </c>
      <c r="B871" s="79" t="s">
        <v>216</v>
      </c>
      <c r="C871" s="137" t="s">
        <v>514</v>
      </c>
      <c r="D871" s="144">
        <v>600</v>
      </c>
      <c r="E871" s="144"/>
      <c r="F871" s="138">
        <f t="shared" si="382"/>
        <v>200</v>
      </c>
      <c r="G871" s="138">
        <f t="shared" si="382"/>
        <v>200</v>
      </c>
      <c r="H871" s="139">
        <f t="shared" si="382"/>
        <v>200</v>
      </c>
      <c r="I871" s="72"/>
    </row>
    <row r="872" spans="1:9" x14ac:dyDescent="0.2">
      <c r="A872" s="140" t="s">
        <v>85</v>
      </c>
      <c r="B872" s="79" t="s">
        <v>216</v>
      </c>
      <c r="C872" s="137" t="s">
        <v>514</v>
      </c>
      <c r="D872" s="144">
        <v>610</v>
      </c>
      <c r="E872" s="141">
        <v>900100</v>
      </c>
      <c r="F872" s="138">
        <v>200</v>
      </c>
      <c r="G872" s="138">
        <v>200</v>
      </c>
      <c r="H872" s="139">
        <v>200</v>
      </c>
      <c r="I872" s="72"/>
    </row>
    <row r="873" spans="1:9" x14ac:dyDescent="0.2">
      <c r="A873" s="151" t="s">
        <v>120</v>
      </c>
      <c r="B873" s="82" t="s">
        <v>216</v>
      </c>
      <c r="C873" s="135" t="s">
        <v>515</v>
      </c>
      <c r="D873" s="92"/>
      <c r="E873" s="92"/>
      <c r="F873" s="132">
        <f>F874</f>
        <v>17525.900000000001</v>
      </c>
      <c r="G873" s="132">
        <f t="shared" ref="G873:H873" si="383">G874</f>
        <v>9000</v>
      </c>
      <c r="H873" s="133">
        <f t="shared" si="383"/>
        <v>9000</v>
      </c>
      <c r="I873" s="72"/>
    </row>
    <row r="874" spans="1:9" ht="25.5" x14ac:dyDescent="0.2">
      <c r="A874" s="151" t="s">
        <v>348</v>
      </c>
      <c r="B874" s="82" t="s">
        <v>216</v>
      </c>
      <c r="C874" s="135" t="s">
        <v>516</v>
      </c>
      <c r="D874" s="92"/>
      <c r="E874" s="92"/>
      <c r="F874" s="132">
        <f>F875</f>
        <v>17525.900000000001</v>
      </c>
      <c r="G874" s="132">
        <f t="shared" ref="G874:H874" si="384">G875</f>
        <v>9000</v>
      </c>
      <c r="H874" s="133">
        <f t="shared" si="384"/>
        <v>9000</v>
      </c>
      <c r="I874" s="72"/>
    </row>
    <row r="875" spans="1:9" ht="25.5" x14ac:dyDescent="0.2">
      <c r="A875" s="177" t="s">
        <v>337</v>
      </c>
      <c r="B875" s="79" t="s">
        <v>216</v>
      </c>
      <c r="C875" s="137" t="s">
        <v>517</v>
      </c>
      <c r="D875" s="141"/>
      <c r="E875" s="141"/>
      <c r="F875" s="138">
        <f t="shared" ref="F875:H876" si="385">F876</f>
        <v>17525.900000000001</v>
      </c>
      <c r="G875" s="138">
        <f t="shared" si="385"/>
        <v>9000</v>
      </c>
      <c r="H875" s="139">
        <f t="shared" si="385"/>
        <v>9000</v>
      </c>
      <c r="I875" s="72"/>
    </row>
    <row r="876" spans="1:9" ht="25.5" x14ac:dyDescent="0.2">
      <c r="A876" s="140" t="s">
        <v>83</v>
      </c>
      <c r="B876" s="79" t="s">
        <v>216</v>
      </c>
      <c r="C876" s="137" t="s">
        <v>517</v>
      </c>
      <c r="D876" s="144">
        <v>600</v>
      </c>
      <c r="E876" s="144"/>
      <c r="F876" s="138">
        <f t="shared" si="385"/>
        <v>17525.900000000001</v>
      </c>
      <c r="G876" s="138">
        <f t="shared" si="385"/>
        <v>9000</v>
      </c>
      <c r="H876" s="139">
        <f t="shared" si="385"/>
        <v>9000</v>
      </c>
      <c r="I876" s="72"/>
    </row>
    <row r="877" spans="1:9" x14ac:dyDescent="0.2">
      <c r="A877" s="140" t="s">
        <v>85</v>
      </c>
      <c r="B877" s="79" t="s">
        <v>216</v>
      </c>
      <c r="C877" s="137" t="s">
        <v>517</v>
      </c>
      <c r="D877" s="144">
        <v>610</v>
      </c>
      <c r="E877" s="141">
        <v>900100</v>
      </c>
      <c r="F877" s="138">
        <v>17525.900000000001</v>
      </c>
      <c r="G877" s="138">
        <v>9000</v>
      </c>
      <c r="H877" s="139">
        <v>9000</v>
      </c>
      <c r="I877" s="72"/>
    </row>
    <row r="878" spans="1:9" x14ac:dyDescent="0.2">
      <c r="A878" s="97" t="s">
        <v>119</v>
      </c>
      <c r="B878" s="82" t="s">
        <v>217</v>
      </c>
      <c r="C878" s="98"/>
      <c r="D878" s="98"/>
      <c r="E878" s="98"/>
      <c r="F878" s="132">
        <f>F879+F903</f>
        <v>36631.599999999999</v>
      </c>
      <c r="G878" s="132">
        <f t="shared" ref="G878:H878" si="386">G879+G903</f>
        <v>34017.800000000003</v>
      </c>
      <c r="H878" s="133">
        <f t="shared" si="386"/>
        <v>33825.800000000003</v>
      </c>
      <c r="I878" s="72"/>
    </row>
    <row r="879" spans="1:9" x14ac:dyDescent="0.2">
      <c r="A879" s="99" t="s">
        <v>341</v>
      </c>
      <c r="B879" s="82" t="s">
        <v>217</v>
      </c>
      <c r="C879" s="135" t="s">
        <v>184</v>
      </c>
      <c r="D879" s="98"/>
      <c r="E879" s="98"/>
      <c r="F879" s="132">
        <f>F880+F886+F893</f>
        <v>24984.199999999997</v>
      </c>
      <c r="G879" s="132">
        <f t="shared" ref="G879:H879" si="387">G880+G886+G893</f>
        <v>24456.799999999999</v>
      </c>
      <c r="H879" s="133">
        <f t="shared" si="387"/>
        <v>24264.799999999999</v>
      </c>
      <c r="I879" s="72"/>
    </row>
    <row r="880" spans="1:9" x14ac:dyDescent="0.2">
      <c r="A880" s="110" t="s">
        <v>112</v>
      </c>
      <c r="B880" s="82" t="s">
        <v>217</v>
      </c>
      <c r="C880" s="135" t="s">
        <v>185</v>
      </c>
      <c r="D880" s="98"/>
      <c r="E880" s="98"/>
      <c r="F880" s="132">
        <f>F881</f>
        <v>3398.7</v>
      </c>
      <c r="G880" s="132">
        <f t="shared" ref="G880:H888" si="388">G881</f>
        <v>3350</v>
      </c>
      <c r="H880" s="133">
        <f t="shared" si="388"/>
        <v>3350</v>
      </c>
      <c r="I880" s="72"/>
    </row>
    <row r="881" spans="1:9" ht="25.5" x14ac:dyDescent="0.2">
      <c r="A881" s="146" t="s">
        <v>581</v>
      </c>
      <c r="B881" s="82" t="s">
        <v>217</v>
      </c>
      <c r="C881" s="135" t="s">
        <v>800</v>
      </c>
      <c r="D881" s="92"/>
      <c r="E881" s="145"/>
      <c r="F881" s="132">
        <f>F882</f>
        <v>3398.7</v>
      </c>
      <c r="G881" s="132">
        <f t="shared" si="388"/>
        <v>3350</v>
      </c>
      <c r="H881" s="133">
        <f t="shared" si="388"/>
        <v>3350</v>
      </c>
      <c r="I881" s="72"/>
    </row>
    <row r="882" spans="1:9" ht="153" x14ac:dyDescent="0.2">
      <c r="A882" s="140" t="s">
        <v>795</v>
      </c>
      <c r="B882" s="79" t="s">
        <v>217</v>
      </c>
      <c r="C882" s="137" t="s">
        <v>788</v>
      </c>
      <c r="D882" s="84"/>
      <c r="E882" s="141"/>
      <c r="F882" s="138">
        <f>F883</f>
        <v>3398.7</v>
      </c>
      <c r="G882" s="138">
        <f t="shared" ref="G882:H882" si="389">G883</f>
        <v>3350</v>
      </c>
      <c r="H882" s="139">
        <f t="shared" si="389"/>
        <v>3350</v>
      </c>
      <c r="I882" s="72"/>
    </row>
    <row r="883" spans="1:9" ht="25.5" x14ac:dyDescent="0.2">
      <c r="A883" s="140" t="s">
        <v>83</v>
      </c>
      <c r="B883" s="79" t="s">
        <v>217</v>
      </c>
      <c r="C883" s="137" t="s">
        <v>788</v>
      </c>
      <c r="D883" s="84">
        <v>600</v>
      </c>
      <c r="E883" s="141"/>
      <c r="F883" s="138">
        <f t="shared" ref="F883:G883" si="390">F884+F885</f>
        <v>3398.7</v>
      </c>
      <c r="G883" s="138">
        <f t="shared" si="390"/>
        <v>3350</v>
      </c>
      <c r="H883" s="139">
        <f>H884+H885</f>
        <v>3350</v>
      </c>
      <c r="I883" s="72"/>
    </row>
    <row r="884" spans="1:9" x14ac:dyDescent="0.2">
      <c r="A884" s="140" t="s">
        <v>85</v>
      </c>
      <c r="B884" s="79" t="s">
        <v>217</v>
      </c>
      <c r="C884" s="137" t="s">
        <v>788</v>
      </c>
      <c r="D884" s="84">
        <v>610</v>
      </c>
      <c r="E884" s="141">
        <v>900203</v>
      </c>
      <c r="F884" s="169">
        <v>2549</v>
      </c>
      <c r="G884" s="169">
        <v>2512.5</v>
      </c>
      <c r="H884" s="170">
        <v>2512.5</v>
      </c>
      <c r="I884" s="72"/>
    </row>
    <row r="885" spans="1:9" x14ac:dyDescent="0.2">
      <c r="A885" s="140" t="s">
        <v>85</v>
      </c>
      <c r="B885" s="79" t="s">
        <v>217</v>
      </c>
      <c r="C885" s="137" t="s">
        <v>788</v>
      </c>
      <c r="D885" s="84">
        <v>610</v>
      </c>
      <c r="E885" s="141">
        <v>900303</v>
      </c>
      <c r="F885" s="169">
        <v>849.7</v>
      </c>
      <c r="G885" s="169">
        <v>837.5</v>
      </c>
      <c r="H885" s="170">
        <v>837.5</v>
      </c>
      <c r="I885" s="72"/>
    </row>
    <row r="886" spans="1:9" ht="25.5" x14ac:dyDescent="0.2">
      <c r="A886" s="151" t="s">
        <v>575</v>
      </c>
      <c r="B886" s="82" t="s">
        <v>217</v>
      </c>
      <c r="C886" s="135" t="s">
        <v>186</v>
      </c>
      <c r="D886" s="98"/>
      <c r="E886" s="98"/>
      <c r="F886" s="132">
        <f>F887</f>
        <v>130.29999999999998</v>
      </c>
      <c r="G886" s="132">
        <f>G888</f>
        <v>192</v>
      </c>
      <c r="H886" s="133">
        <f>H888</f>
        <v>0</v>
      </c>
      <c r="I886" s="72"/>
    </row>
    <row r="887" spans="1:9" ht="25.5" x14ac:dyDescent="0.2">
      <c r="A887" s="146" t="s">
        <v>581</v>
      </c>
      <c r="B887" s="82" t="s">
        <v>217</v>
      </c>
      <c r="C887" s="135" t="s">
        <v>591</v>
      </c>
      <c r="D887" s="92"/>
      <c r="E887" s="145"/>
      <c r="F887" s="132">
        <f>F888</f>
        <v>130.29999999999998</v>
      </c>
      <c r="G887" s="132">
        <f t="shared" ref="G887:H887" si="391">G888</f>
        <v>192</v>
      </c>
      <c r="H887" s="133">
        <f t="shared" si="391"/>
        <v>0</v>
      </c>
      <c r="I887" s="72"/>
    </row>
    <row r="888" spans="1:9" ht="38.25" x14ac:dyDescent="0.2">
      <c r="A888" s="140" t="s">
        <v>582</v>
      </c>
      <c r="B888" s="79" t="s">
        <v>217</v>
      </c>
      <c r="C888" s="137" t="s">
        <v>592</v>
      </c>
      <c r="D888" s="84"/>
      <c r="E888" s="141"/>
      <c r="F888" s="138">
        <f>F889</f>
        <v>130.29999999999998</v>
      </c>
      <c r="G888" s="138">
        <f t="shared" si="388"/>
        <v>192</v>
      </c>
      <c r="H888" s="139">
        <f t="shared" si="388"/>
        <v>0</v>
      </c>
      <c r="I888" s="72"/>
    </row>
    <row r="889" spans="1:9" ht="25.5" x14ac:dyDescent="0.2">
      <c r="A889" s="140" t="s">
        <v>67</v>
      </c>
      <c r="B889" s="79" t="s">
        <v>217</v>
      </c>
      <c r="C889" s="137" t="s">
        <v>592</v>
      </c>
      <c r="D889" s="141">
        <v>200</v>
      </c>
      <c r="E889" s="141"/>
      <c r="F889" s="138">
        <f>F890+F891+F892</f>
        <v>130.29999999999998</v>
      </c>
      <c r="G889" s="138">
        <f t="shared" ref="G889:H889" si="392">G890+G891+G892</f>
        <v>192</v>
      </c>
      <c r="H889" s="139">
        <f t="shared" si="392"/>
        <v>0</v>
      </c>
      <c r="I889" s="72"/>
    </row>
    <row r="890" spans="1:9" ht="25.5" x14ac:dyDescent="0.2">
      <c r="A890" s="140" t="s">
        <v>69</v>
      </c>
      <c r="B890" s="79" t="s">
        <v>217</v>
      </c>
      <c r="C890" s="137" t="s">
        <v>592</v>
      </c>
      <c r="D890" s="84">
        <v>240</v>
      </c>
      <c r="E890" s="141">
        <v>900202</v>
      </c>
      <c r="F890" s="138">
        <v>96.5</v>
      </c>
      <c r="G890" s="138">
        <v>142.19999999999999</v>
      </c>
      <c r="H890" s="199">
        <v>0</v>
      </c>
      <c r="I890" s="72"/>
    </row>
    <row r="891" spans="1:9" ht="25.5" x14ac:dyDescent="0.2">
      <c r="A891" s="140" t="s">
        <v>69</v>
      </c>
      <c r="B891" s="79" t="s">
        <v>217</v>
      </c>
      <c r="C891" s="137" t="s">
        <v>592</v>
      </c>
      <c r="D891" s="84">
        <v>240</v>
      </c>
      <c r="E891" s="141">
        <v>900302</v>
      </c>
      <c r="F891" s="138">
        <v>32.200000000000003</v>
      </c>
      <c r="G891" s="138">
        <v>47.4</v>
      </c>
      <c r="H891" s="199">
        <v>0</v>
      </c>
      <c r="I891" s="72"/>
    </row>
    <row r="892" spans="1:9" ht="25.5" x14ac:dyDescent="0.2">
      <c r="A892" s="140" t="s">
        <v>69</v>
      </c>
      <c r="B892" s="79" t="s">
        <v>217</v>
      </c>
      <c r="C892" s="137" t="s">
        <v>592</v>
      </c>
      <c r="D892" s="84">
        <v>240</v>
      </c>
      <c r="E892" s="141">
        <v>900100</v>
      </c>
      <c r="F892" s="138">
        <v>1.6</v>
      </c>
      <c r="G892" s="138">
        <v>2.4</v>
      </c>
      <c r="H892" s="199">
        <v>0</v>
      </c>
      <c r="I892" s="72"/>
    </row>
    <row r="893" spans="1:9" x14ac:dyDescent="0.2">
      <c r="A893" s="151" t="s">
        <v>394</v>
      </c>
      <c r="B893" s="104" t="s">
        <v>217</v>
      </c>
      <c r="C893" s="135" t="s">
        <v>594</v>
      </c>
      <c r="D893" s="145"/>
      <c r="E893" s="145"/>
      <c r="F893" s="132">
        <f>F894</f>
        <v>21455.199999999997</v>
      </c>
      <c r="G893" s="132">
        <f t="shared" ref="G893:H893" si="393">G894</f>
        <v>20914.8</v>
      </c>
      <c r="H893" s="133">
        <f t="shared" si="393"/>
        <v>20914.8</v>
      </c>
      <c r="I893" s="72"/>
    </row>
    <row r="894" spans="1:9" ht="25.5" x14ac:dyDescent="0.2">
      <c r="A894" s="151" t="s">
        <v>348</v>
      </c>
      <c r="B894" s="82" t="s">
        <v>217</v>
      </c>
      <c r="C894" s="135" t="s">
        <v>595</v>
      </c>
      <c r="D894" s="89"/>
      <c r="E894" s="89"/>
      <c r="F894" s="132">
        <f>F895+F900</f>
        <v>21455.199999999997</v>
      </c>
      <c r="G894" s="132">
        <f>G895+G900</f>
        <v>20914.8</v>
      </c>
      <c r="H894" s="133">
        <f>H895+H900</f>
        <v>20914.8</v>
      </c>
      <c r="I894" s="72"/>
    </row>
    <row r="895" spans="1:9" x14ac:dyDescent="0.2">
      <c r="A895" s="177" t="s">
        <v>61</v>
      </c>
      <c r="B895" s="79" t="s">
        <v>217</v>
      </c>
      <c r="C895" s="137" t="s">
        <v>596</v>
      </c>
      <c r="D895" s="84"/>
      <c r="E895" s="84"/>
      <c r="F895" s="138">
        <f>F896+F898</f>
        <v>11098.4</v>
      </c>
      <c r="G895" s="138">
        <f t="shared" ref="G895:H895" si="394">G896+G898</f>
        <v>10558</v>
      </c>
      <c r="H895" s="139">
        <f t="shared" si="394"/>
        <v>10558</v>
      </c>
      <c r="I895" s="72"/>
    </row>
    <row r="896" spans="1:9" ht="38.25" x14ac:dyDescent="0.2">
      <c r="A896" s="140" t="s">
        <v>62</v>
      </c>
      <c r="B896" s="79" t="s">
        <v>217</v>
      </c>
      <c r="C896" s="137" t="s">
        <v>596</v>
      </c>
      <c r="D896" s="141" t="s">
        <v>63</v>
      </c>
      <c r="E896" s="141"/>
      <c r="F896" s="138">
        <f>F897</f>
        <v>10589.8</v>
      </c>
      <c r="G896" s="138">
        <f t="shared" ref="G896:H896" si="395">G897</f>
        <v>10358</v>
      </c>
      <c r="H896" s="139">
        <f t="shared" si="395"/>
        <v>10358</v>
      </c>
      <c r="I896" s="72"/>
    </row>
    <row r="897" spans="1:9" x14ac:dyDescent="0.2">
      <c r="A897" s="140" t="s">
        <v>64</v>
      </c>
      <c r="B897" s="79" t="s">
        <v>217</v>
      </c>
      <c r="C897" s="137" t="s">
        <v>596</v>
      </c>
      <c r="D897" s="141" t="s">
        <v>65</v>
      </c>
      <c r="E897" s="141">
        <v>900100</v>
      </c>
      <c r="F897" s="138">
        <v>10589.8</v>
      </c>
      <c r="G897" s="138">
        <v>10358</v>
      </c>
      <c r="H897" s="139">
        <v>10358</v>
      </c>
      <c r="I897" s="72"/>
    </row>
    <row r="898" spans="1:9" ht="25.5" x14ac:dyDescent="0.2">
      <c r="A898" s="140" t="s">
        <v>67</v>
      </c>
      <c r="B898" s="79" t="s">
        <v>217</v>
      </c>
      <c r="C898" s="137" t="s">
        <v>596</v>
      </c>
      <c r="D898" s="141" t="s">
        <v>68</v>
      </c>
      <c r="E898" s="141"/>
      <c r="F898" s="138">
        <f>F899</f>
        <v>508.6</v>
      </c>
      <c r="G898" s="138">
        <f t="shared" ref="G898:H898" si="396">G899</f>
        <v>200</v>
      </c>
      <c r="H898" s="139">
        <f t="shared" si="396"/>
        <v>200</v>
      </c>
      <c r="I898" s="72"/>
    </row>
    <row r="899" spans="1:9" ht="25.5" x14ac:dyDescent="0.2">
      <c r="A899" s="140" t="s">
        <v>69</v>
      </c>
      <c r="B899" s="79" t="s">
        <v>217</v>
      </c>
      <c r="C899" s="137" t="s">
        <v>596</v>
      </c>
      <c r="D899" s="141" t="s">
        <v>70</v>
      </c>
      <c r="E899" s="141">
        <v>900100</v>
      </c>
      <c r="F899" s="138">
        <v>508.6</v>
      </c>
      <c r="G899" s="138">
        <v>200</v>
      </c>
      <c r="H899" s="139">
        <v>200</v>
      </c>
      <c r="I899" s="72"/>
    </row>
    <row r="900" spans="1:9" x14ac:dyDescent="0.2">
      <c r="A900" s="177" t="s">
        <v>593</v>
      </c>
      <c r="B900" s="79" t="s">
        <v>217</v>
      </c>
      <c r="C900" s="137" t="s">
        <v>597</v>
      </c>
      <c r="D900" s="89"/>
      <c r="E900" s="89"/>
      <c r="F900" s="138">
        <f t="shared" ref="F900:H901" si="397">F901</f>
        <v>10356.799999999999</v>
      </c>
      <c r="G900" s="138">
        <f t="shared" si="397"/>
        <v>10356.799999999999</v>
      </c>
      <c r="H900" s="139">
        <f t="shared" si="397"/>
        <v>10356.799999999999</v>
      </c>
      <c r="I900" s="72"/>
    </row>
    <row r="901" spans="1:9" ht="25.5" x14ac:dyDescent="0.2">
      <c r="A901" s="140" t="s">
        <v>83</v>
      </c>
      <c r="B901" s="79" t="s">
        <v>217</v>
      </c>
      <c r="C901" s="137" t="s">
        <v>597</v>
      </c>
      <c r="D901" s="141" t="s">
        <v>84</v>
      </c>
      <c r="E901" s="141"/>
      <c r="F901" s="138">
        <f t="shared" si="397"/>
        <v>10356.799999999999</v>
      </c>
      <c r="G901" s="138">
        <f t="shared" si="397"/>
        <v>10356.799999999999</v>
      </c>
      <c r="H901" s="139">
        <f t="shared" si="397"/>
        <v>10356.799999999999</v>
      </c>
      <c r="I901" s="72"/>
    </row>
    <row r="902" spans="1:9" x14ac:dyDescent="0.2">
      <c r="A902" s="140" t="s">
        <v>85</v>
      </c>
      <c r="B902" s="79" t="s">
        <v>217</v>
      </c>
      <c r="C902" s="137" t="s">
        <v>597</v>
      </c>
      <c r="D902" s="141" t="s">
        <v>86</v>
      </c>
      <c r="E902" s="141">
        <v>900100</v>
      </c>
      <c r="F902" s="138">
        <v>10356.799999999999</v>
      </c>
      <c r="G902" s="138">
        <v>10356.799999999999</v>
      </c>
      <c r="H902" s="139">
        <v>10356.799999999999</v>
      </c>
      <c r="I902" s="72"/>
    </row>
    <row r="903" spans="1:9" x14ac:dyDescent="0.2">
      <c r="A903" s="134" t="s">
        <v>601</v>
      </c>
      <c r="B903" s="82" t="s">
        <v>217</v>
      </c>
      <c r="C903" s="135" t="s">
        <v>149</v>
      </c>
      <c r="D903" s="141"/>
      <c r="E903" s="141"/>
      <c r="F903" s="132">
        <f>F904</f>
        <v>11647.4</v>
      </c>
      <c r="G903" s="147">
        <f t="shared" ref="G903:H905" si="398">G904</f>
        <v>9561</v>
      </c>
      <c r="H903" s="148">
        <f t="shared" si="398"/>
        <v>9561</v>
      </c>
      <c r="I903" s="72"/>
    </row>
    <row r="904" spans="1:9" x14ac:dyDescent="0.2">
      <c r="A904" s="134" t="s">
        <v>599</v>
      </c>
      <c r="B904" s="82" t="s">
        <v>217</v>
      </c>
      <c r="C904" s="135" t="s">
        <v>187</v>
      </c>
      <c r="D904" s="88"/>
      <c r="E904" s="88"/>
      <c r="F904" s="132">
        <f>F905</f>
        <v>11647.4</v>
      </c>
      <c r="G904" s="132">
        <f t="shared" si="398"/>
        <v>9561</v>
      </c>
      <c r="H904" s="133">
        <f t="shared" si="398"/>
        <v>9561</v>
      </c>
      <c r="I904" s="72"/>
    </row>
    <row r="905" spans="1:9" ht="25.5" x14ac:dyDescent="0.2">
      <c r="A905" s="142" t="s">
        <v>600</v>
      </c>
      <c r="B905" s="82" t="s">
        <v>217</v>
      </c>
      <c r="C905" s="135" t="s">
        <v>602</v>
      </c>
      <c r="D905" s="145"/>
      <c r="E905" s="145"/>
      <c r="F905" s="132">
        <f>F906+F917</f>
        <v>11647.4</v>
      </c>
      <c r="G905" s="132">
        <f t="shared" si="398"/>
        <v>9561</v>
      </c>
      <c r="H905" s="133">
        <f t="shared" si="398"/>
        <v>9561</v>
      </c>
      <c r="I905" s="72"/>
    </row>
    <row r="906" spans="1:9" x14ac:dyDescent="0.2">
      <c r="A906" s="171" t="s">
        <v>345</v>
      </c>
      <c r="B906" s="79" t="s">
        <v>217</v>
      </c>
      <c r="C906" s="137" t="s">
        <v>603</v>
      </c>
      <c r="D906" s="141"/>
      <c r="E906" s="141"/>
      <c r="F906" s="138">
        <f>F911+F907+F909</f>
        <v>9561</v>
      </c>
      <c r="G906" s="138">
        <f>G911+G907+G909</f>
        <v>9561</v>
      </c>
      <c r="H906" s="139">
        <f>H911+H907+H909</f>
        <v>9561</v>
      </c>
      <c r="I906" s="72"/>
    </row>
    <row r="907" spans="1:9" ht="25.5" x14ac:dyDescent="0.2">
      <c r="A907" s="140" t="s">
        <v>67</v>
      </c>
      <c r="B907" s="79" t="s">
        <v>217</v>
      </c>
      <c r="C907" s="137" t="s">
        <v>603</v>
      </c>
      <c r="D907" s="141" t="s">
        <v>68</v>
      </c>
      <c r="E907" s="141"/>
      <c r="F907" s="138">
        <f>F908</f>
        <v>952.8</v>
      </c>
      <c r="G907" s="138">
        <f t="shared" ref="G907:H907" si="399">G908</f>
        <v>1874.6</v>
      </c>
      <c r="H907" s="139">
        <f t="shared" si="399"/>
        <v>1874.6</v>
      </c>
      <c r="I907" s="72"/>
    </row>
    <row r="908" spans="1:9" ht="25.5" x14ac:dyDescent="0.2">
      <c r="A908" s="140" t="s">
        <v>69</v>
      </c>
      <c r="B908" s="79" t="s">
        <v>217</v>
      </c>
      <c r="C908" s="137" t="s">
        <v>603</v>
      </c>
      <c r="D908" s="141" t="s">
        <v>70</v>
      </c>
      <c r="E908" s="141">
        <v>900302</v>
      </c>
      <c r="F908" s="138">
        <v>952.8</v>
      </c>
      <c r="G908" s="138">
        <v>1874.6</v>
      </c>
      <c r="H908" s="139">
        <v>1874.6</v>
      </c>
      <c r="I908" s="72"/>
    </row>
    <row r="909" spans="1:9" x14ac:dyDescent="0.2">
      <c r="A909" s="140" t="s">
        <v>113</v>
      </c>
      <c r="B909" s="79" t="s">
        <v>217</v>
      </c>
      <c r="C909" s="137" t="s">
        <v>603</v>
      </c>
      <c r="D909" s="141" t="s">
        <v>114</v>
      </c>
      <c r="E909" s="202"/>
      <c r="F909" s="149">
        <f>F910</f>
        <v>82.4</v>
      </c>
      <c r="G909" s="149">
        <f t="shared" ref="G909:H909" si="400">G910</f>
        <v>121.5</v>
      </c>
      <c r="H909" s="150">
        <f t="shared" si="400"/>
        <v>121.5</v>
      </c>
      <c r="I909" s="72"/>
    </row>
    <row r="910" spans="1:9" ht="25.5" x14ac:dyDescent="0.2">
      <c r="A910" s="140" t="s">
        <v>115</v>
      </c>
      <c r="B910" s="79" t="s">
        <v>217</v>
      </c>
      <c r="C910" s="137" t="s">
        <v>603</v>
      </c>
      <c r="D910" s="141" t="s">
        <v>116</v>
      </c>
      <c r="E910" s="141">
        <v>900100</v>
      </c>
      <c r="F910" s="149">
        <v>82.4</v>
      </c>
      <c r="G910" s="149">
        <v>121.5</v>
      </c>
      <c r="H910" s="150">
        <v>121.5</v>
      </c>
      <c r="I910" s="72"/>
    </row>
    <row r="911" spans="1:9" ht="25.5" x14ac:dyDescent="0.2">
      <c r="A911" s="172" t="s">
        <v>83</v>
      </c>
      <c r="B911" s="79" t="s">
        <v>217</v>
      </c>
      <c r="C911" s="137" t="s">
        <v>603</v>
      </c>
      <c r="D911" s="202">
        <v>600</v>
      </c>
      <c r="E911" s="202"/>
      <c r="F911" s="138">
        <f>F912+F913+F914</f>
        <v>8525.8000000000011</v>
      </c>
      <c r="G911" s="138">
        <f t="shared" ref="G911:H911" si="401">G912+G913+G914</f>
        <v>7564.9</v>
      </c>
      <c r="H911" s="139">
        <f t="shared" si="401"/>
        <v>7564.9</v>
      </c>
      <c r="I911" s="72"/>
    </row>
    <row r="912" spans="1:9" x14ac:dyDescent="0.2">
      <c r="A912" s="172" t="s">
        <v>138</v>
      </c>
      <c r="B912" s="79" t="s">
        <v>217</v>
      </c>
      <c r="C912" s="137" t="s">
        <v>603</v>
      </c>
      <c r="D912" s="202">
        <v>610</v>
      </c>
      <c r="E912" s="141">
        <v>900302</v>
      </c>
      <c r="F912" s="138">
        <v>1908.2</v>
      </c>
      <c r="G912" s="138">
        <v>986.4</v>
      </c>
      <c r="H912" s="139">
        <v>986.4</v>
      </c>
      <c r="I912" s="72"/>
    </row>
    <row r="913" spans="1:9" x14ac:dyDescent="0.2">
      <c r="A913" s="172" t="s">
        <v>138</v>
      </c>
      <c r="B913" s="79" t="s">
        <v>217</v>
      </c>
      <c r="C913" s="137" t="s">
        <v>603</v>
      </c>
      <c r="D913" s="202">
        <v>610</v>
      </c>
      <c r="E913" s="141">
        <v>900100</v>
      </c>
      <c r="F913" s="149">
        <v>6598.1</v>
      </c>
      <c r="G913" s="149">
        <v>6555.1</v>
      </c>
      <c r="H913" s="150">
        <v>6555.1</v>
      </c>
      <c r="I913" s="72"/>
    </row>
    <row r="914" spans="1:9" x14ac:dyDescent="0.2">
      <c r="A914" s="140" t="s">
        <v>96</v>
      </c>
      <c r="B914" s="79" t="s">
        <v>217</v>
      </c>
      <c r="C914" s="137" t="s">
        <v>603</v>
      </c>
      <c r="D914" s="141" t="s">
        <v>97</v>
      </c>
      <c r="E914" s="141">
        <v>900100</v>
      </c>
      <c r="F914" s="149">
        <v>19.5</v>
      </c>
      <c r="G914" s="149">
        <v>23.4</v>
      </c>
      <c r="H914" s="150">
        <v>23.4</v>
      </c>
      <c r="I914" s="72"/>
    </row>
    <row r="915" spans="1:9" ht="38.25" x14ac:dyDescent="0.2">
      <c r="A915" s="140" t="s">
        <v>876</v>
      </c>
      <c r="B915" s="79" t="s">
        <v>217</v>
      </c>
      <c r="C915" s="137" t="s">
        <v>877</v>
      </c>
      <c r="D915" s="141"/>
      <c r="E915" s="141"/>
      <c r="F915" s="149">
        <f>F916</f>
        <v>2086.4</v>
      </c>
      <c r="G915" s="149">
        <f t="shared" ref="G915:H916" si="402">G916</f>
        <v>0</v>
      </c>
      <c r="H915" s="149">
        <f t="shared" si="402"/>
        <v>0</v>
      </c>
      <c r="I915" s="72"/>
    </row>
    <row r="916" spans="1:9" x14ac:dyDescent="0.2">
      <c r="A916" s="140" t="s">
        <v>113</v>
      </c>
      <c r="B916" s="79" t="s">
        <v>217</v>
      </c>
      <c r="C916" s="137" t="s">
        <v>877</v>
      </c>
      <c r="D916" s="141" t="s">
        <v>114</v>
      </c>
      <c r="E916" s="202"/>
      <c r="F916" s="149">
        <f>F917</f>
        <v>2086.4</v>
      </c>
      <c r="G916" s="149">
        <f t="shared" si="402"/>
        <v>0</v>
      </c>
      <c r="H916" s="149">
        <f t="shared" si="402"/>
        <v>0</v>
      </c>
      <c r="I916" s="72"/>
    </row>
    <row r="917" spans="1:9" ht="25.5" x14ac:dyDescent="0.2">
      <c r="A917" s="140" t="s">
        <v>115</v>
      </c>
      <c r="B917" s="79" t="s">
        <v>217</v>
      </c>
      <c r="C917" s="137" t="s">
        <v>877</v>
      </c>
      <c r="D917" s="141" t="s">
        <v>116</v>
      </c>
      <c r="E917" s="141">
        <v>900100</v>
      </c>
      <c r="F917" s="149">
        <v>2086.4</v>
      </c>
      <c r="G917" s="149">
        <v>0</v>
      </c>
      <c r="H917" s="218">
        <v>0</v>
      </c>
      <c r="I917" s="72"/>
    </row>
    <row r="918" spans="1:9" x14ac:dyDescent="0.2">
      <c r="A918" s="94" t="s">
        <v>121</v>
      </c>
      <c r="B918" s="95" t="s">
        <v>367</v>
      </c>
      <c r="C918" s="96"/>
      <c r="D918" s="96"/>
      <c r="E918" s="96"/>
      <c r="F918" s="132">
        <f>F919</f>
        <v>202952.69000000003</v>
      </c>
      <c r="G918" s="132">
        <f t="shared" ref="G918:H919" si="403">G919</f>
        <v>173213.9</v>
      </c>
      <c r="H918" s="132">
        <f t="shared" si="403"/>
        <v>173218.7</v>
      </c>
      <c r="I918" s="72"/>
    </row>
    <row r="919" spans="1:9" x14ac:dyDescent="0.2">
      <c r="A919" s="97" t="s">
        <v>122</v>
      </c>
      <c r="B919" s="82" t="s">
        <v>218</v>
      </c>
      <c r="C919" s="98"/>
      <c r="D919" s="98"/>
      <c r="E919" s="98"/>
      <c r="F919" s="132">
        <f>F920</f>
        <v>202952.69000000003</v>
      </c>
      <c r="G919" s="132">
        <f t="shared" si="403"/>
        <v>173213.9</v>
      </c>
      <c r="H919" s="132">
        <f t="shared" si="403"/>
        <v>173218.7</v>
      </c>
      <c r="I919" s="72"/>
    </row>
    <row r="920" spans="1:9" x14ac:dyDescent="0.2">
      <c r="A920" s="110" t="s">
        <v>469</v>
      </c>
      <c r="B920" s="82" t="s">
        <v>218</v>
      </c>
      <c r="C920" s="83" t="s">
        <v>154</v>
      </c>
      <c r="D920" s="88"/>
      <c r="E920" s="88"/>
      <c r="F920" s="132">
        <f>F921+F929+F942+F966</f>
        <v>202952.69000000003</v>
      </c>
      <c r="G920" s="132">
        <f>G921+G929+G942+G966</f>
        <v>173213.9</v>
      </c>
      <c r="H920" s="132">
        <f>H921+H929+H942+H966</f>
        <v>173218.7</v>
      </c>
      <c r="I920" s="72"/>
    </row>
    <row r="921" spans="1:9" x14ac:dyDescent="0.2">
      <c r="A921" s="115" t="s">
        <v>470</v>
      </c>
      <c r="B921" s="82" t="s">
        <v>218</v>
      </c>
      <c r="C921" s="116" t="s">
        <v>179</v>
      </c>
      <c r="D921" s="89"/>
      <c r="E921" s="89"/>
      <c r="F921" s="132">
        <f t="shared" ref="F921:H924" si="404">F922</f>
        <v>13007.1</v>
      </c>
      <c r="G921" s="132">
        <f t="shared" si="404"/>
        <v>10800</v>
      </c>
      <c r="H921" s="133">
        <f t="shared" si="404"/>
        <v>10800</v>
      </c>
      <c r="I921" s="72"/>
    </row>
    <row r="922" spans="1:9" ht="25.5" x14ac:dyDescent="0.2">
      <c r="A922" s="117" t="s">
        <v>318</v>
      </c>
      <c r="B922" s="82" t="s">
        <v>218</v>
      </c>
      <c r="C922" s="118" t="s">
        <v>180</v>
      </c>
      <c r="D922" s="92"/>
      <c r="E922" s="92"/>
      <c r="F922" s="132">
        <f>F923+F926</f>
        <v>13007.1</v>
      </c>
      <c r="G922" s="132">
        <f t="shared" ref="G922:H922" si="405">G923+G926</f>
        <v>10800</v>
      </c>
      <c r="H922" s="132">
        <f t="shared" si="405"/>
        <v>10800</v>
      </c>
      <c r="I922" s="72"/>
    </row>
    <row r="923" spans="1:9" ht="25.5" x14ac:dyDescent="0.2">
      <c r="A923" s="140" t="s">
        <v>319</v>
      </c>
      <c r="B923" s="79" t="s">
        <v>218</v>
      </c>
      <c r="C923" s="105" t="s">
        <v>323</v>
      </c>
      <c r="D923" s="141"/>
      <c r="E923" s="141"/>
      <c r="F923" s="138">
        <f t="shared" si="404"/>
        <v>12569.1</v>
      </c>
      <c r="G923" s="138">
        <f t="shared" si="404"/>
        <v>10800</v>
      </c>
      <c r="H923" s="139">
        <f>H924</f>
        <v>10800</v>
      </c>
      <c r="I923" s="72"/>
    </row>
    <row r="924" spans="1:9" ht="25.5" x14ac:dyDescent="0.2">
      <c r="A924" s="140" t="s">
        <v>83</v>
      </c>
      <c r="B924" s="79" t="s">
        <v>218</v>
      </c>
      <c r="C924" s="105" t="s">
        <v>323</v>
      </c>
      <c r="D924" s="141" t="s">
        <v>84</v>
      </c>
      <c r="E924" s="141"/>
      <c r="F924" s="138">
        <f t="shared" si="404"/>
        <v>12569.1</v>
      </c>
      <c r="G924" s="138">
        <f t="shared" si="404"/>
        <v>10800</v>
      </c>
      <c r="H924" s="139">
        <f>H925</f>
        <v>10800</v>
      </c>
      <c r="I924" s="72"/>
    </row>
    <row r="925" spans="1:9" x14ac:dyDescent="0.2">
      <c r="A925" s="140" t="s">
        <v>85</v>
      </c>
      <c r="B925" s="79" t="s">
        <v>218</v>
      </c>
      <c r="C925" s="105" t="s">
        <v>323</v>
      </c>
      <c r="D925" s="141" t="s">
        <v>86</v>
      </c>
      <c r="E925" s="141">
        <v>900100</v>
      </c>
      <c r="F925" s="138">
        <v>12569.1</v>
      </c>
      <c r="G925" s="138">
        <v>10800</v>
      </c>
      <c r="H925" s="139">
        <v>10800</v>
      </c>
      <c r="I925" s="72"/>
    </row>
    <row r="926" spans="1:9" ht="25.5" x14ac:dyDescent="0.2">
      <c r="A926" s="140" t="s">
        <v>892</v>
      </c>
      <c r="B926" s="79" t="s">
        <v>218</v>
      </c>
      <c r="C926" s="105" t="s">
        <v>882</v>
      </c>
      <c r="D926" s="141"/>
      <c r="E926" s="141"/>
      <c r="F926" s="138">
        <f t="shared" ref="F926:H927" si="406">F927</f>
        <v>438</v>
      </c>
      <c r="G926" s="138">
        <f t="shared" si="406"/>
        <v>0</v>
      </c>
      <c r="H926" s="138">
        <f t="shared" si="406"/>
        <v>0</v>
      </c>
      <c r="I926" s="72"/>
    </row>
    <row r="927" spans="1:9" ht="25.5" x14ac:dyDescent="0.2">
      <c r="A927" s="140" t="s">
        <v>83</v>
      </c>
      <c r="B927" s="79" t="s">
        <v>218</v>
      </c>
      <c r="C927" s="105" t="s">
        <v>882</v>
      </c>
      <c r="D927" s="141" t="s">
        <v>84</v>
      </c>
      <c r="E927" s="141"/>
      <c r="F927" s="138">
        <f t="shared" si="406"/>
        <v>438</v>
      </c>
      <c r="G927" s="138">
        <f t="shared" si="406"/>
        <v>0</v>
      </c>
      <c r="H927" s="138">
        <f t="shared" si="406"/>
        <v>0</v>
      </c>
      <c r="I927" s="72"/>
    </row>
    <row r="928" spans="1:9" x14ac:dyDescent="0.2">
      <c r="A928" s="140" t="s">
        <v>85</v>
      </c>
      <c r="B928" s="79" t="s">
        <v>218</v>
      </c>
      <c r="C928" s="105" t="s">
        <v>882</v>
      </c>
      <c r="D928" s="141" t="s">
        <v>86</v>
      </c>
      <c r="E928" s="141">
        <v>900304</v>
      </c>
      <c r="F928" s="138">
        <v>438</v>
      </c>
      <c r="G928" s="138">
        <v>0</v>
      </c>
      <c r="H928" s="139">
        <v>0</v>
      </c>
      <c r="I928" s="72"/>
    </row>
    <row r="929" spans="1:9" x14ac:dyDescent="0.2">
      <c r="A929" s="146" t="s">
        <v>472</v>
      </c>
      <c r="B929" s="82" t="s">
        <v>218</v>
      </c>
      <c r="C929" s="118" t="s">
        <v>181</v>
      </c>
      <c r="D929" s="145"/>
      <c r="E929" s="145"/>
      <c r="F929" s="132">
        <f>F930</f>
        <v>40953.19</v>
      </c>
      <c r="G929" s="132">
        <f>G930</f>
        <v>39377.9</v>
      </c>
      <c r="H929" s="133">
        <f t="shared" ref="H929" si="407">H930</f>
        <v>39382.699999999997</v>
      </c>
      <c r="I929" s="72"/>
    </row>
    <row r="930" spans="1:9" ht="25.5" x14ac:dyDescent="0.2">
      <c r="A930" s="117" t="s">
        <v>473</v>
      </c>
      <c r="B930" s="82" t="s">
        <v>218</v>
      </c>
      <c r="C930" s="118" t="s">
        <v>182</v>
      </c>
      <c r="D930" s="92"/>
      <c r="E930" s="92"/>
      <c r="F930" s="132">
        <f>F931+F934+F937</f>
        <v>40953.19</v>
      </c>
      <c r="G930" s="132">
        <f>G931+G934+G937</f>
        <v>39377.9</v>
      </c>
      <c r="H930" s="132">
        <f>H931+H934+H937</f>
        <v>39382.699999999997</v>
      </c>
      <c r="I930" s="72"/>
    </row>
    <row r="931" spans="1:9" ht="25.5" x14ac:dyDescent="0.2">
      <c r="A931" s="203" t="s">
        <v>320</v>
      </c>
      <c r="B931" s="79" t="s">
        <v>218</v>
      </c>
      <c r="C931" s="137" t="s">
        <v>324</v>
      </c>
      <c r="D931" s="141"/>
      <c r="E931" s="141"/>
      <c r="F931" s="138">
        <f t="shared" ref="F931:H932" si="408">F932</f>
        <v>39000</v>
      </c>
      <c r="G931" s="138">
        <f t="shared" si="408"/>
        <v>39000</v>
      </c>
      <c r="H931" s="139">
        <f t="shared" si="408"/>
        <v>39000</v>
      </c>
      <c r="I931" s="72"/>
    </row>
    <row r="932" spans="1:9" ht="25.5" x14ac:dyDescent="0.2">
      <c r="A932" s="140" t="s">
        <v>83</v>
      </c>
      <c r="B932" s="79" t="s">
        <v>218</v>
      </c>
      <c r="C932" s="137" t="s">
        <v>324</v>
      </c>
      <c r="D932" s="141" t="s">
        <v>84</v>
      </c>
      <c r="E932" s="141"/>
      <c r="F932" s="138">
        <f t="shared" si="408"/>
        <v>39000</v>
      </c>
      <c r="G932" s="138">
        <f t="shared" si="408"/>
        <v>39000</v>
      </c>
      <c r="H932" s="139">
        <f t="shared" si="408"/>
        <v>39000</v>
      </c>
      <c r="I932" s="72"/>
    </row>
    <row r="933" spans="1:9" x14ac:dyDescent="0.2">
      <c r="A933" s="140" t="s">
        <v>85</v>
      </c>
      <c r="B933" s="79" t="s">
        <v>218</v>
      </c>
      <c r="C933" s="137" t="s">
        <v>324</v>
      </c>
      <c r="D933" s="141" t="s">
        <v>86</v>
      </c>
      <c r="E933" s="141">
        <v>900100</v>
      </c>
      <c r="F933" s="138">
        <v>39000</v>
      </c>
      <c r="G933" s="138">
        <v>39000</v>
      </c>
      <c r="H933" s="139">
        <v>39000</v>
      </c>
      <c r="I933" s="72"/>
    </row>
    <row r="934" spans="1:9" ht="25.5" x14ac:dyDescent="0.2">
      <c r="A934" s="140" t="s">
        <v>892</v>
      </c>
      <c r="B934" s="79" t="s">
        <v>218</v>
      </c>
      <c r="C934" s="137" t="s">
        <v>883</v>
      </c>
      <c r="D934" s="141"/>
      <c r="E934" s="141"/>
      <c r="F934" s="138">
        <f t="shared" ref="F934:H935" si="409">F935</f>
        <v>1579.8</v>
      </c>
      <c r="G934" s="138">
        <f t="shared" si="409"/>
        <v>0</v>
      </c>
      <c r="H934" s="138">
        <f t="shared" si="409"/>
        <v>0</v>
      </c>
      <c r="I934" s="72"/>
    </row>
    <row r="935" spans="1:9" ht="25.5" x14ac:dyDescent="0.2">
      <c r="A935" s="140" t="s">
        <v>83</v>
      </c>
      <c r="B935" s="79" t="s">
        <v>218</v>
      </c>
      <c r="C935" s="137" t="s">
        <v>883</v>
      </c>
      <c r="D935" s="141" t="s">
        <v>84</v>
      </c>
      <c r="E935" s="141"/>
      <c r="F935" s="138">
        <f t="shared" si="409"/>
        <v>1579.8</v>
      </c>
      <c r="G935" s="138">
        <f t="shared" si="409"/>
        <v>0</v>
      </c>
      <c r="H935" s="138">
        <f t="shared" si="409"/>
        <v>0</v>
      </c>
      <c r="I935" s="72"/>
    </row>
    <row r="936" spans="1:9" x14ac:dyDescent="0.2">
      <c r="A936" s="140" t="s">
        <v>85</v>
      </c>
      <c r="B936" s="79" t="s">
        <v>218</v>
      </c>
      <c r="C936" s="137" t="s">
        <v>883</v>
      </c>
      <c r="D936" s="141">
        <v>610</v>
      </c>
      <c r="E936" s="141">
        <v>900304</v>
      </c>
      <c r="F936" s="138">
        <v>1579.8</v>
      </c>
      <c r="G936" s="138">
        <v>0</v>
      </c>
      <c r="H936" s="139">
        <v>0</v>
      </c>
      <c r="I936" s="72"/>
    </row>
    <row r="937" spans="1:9" ht="38.25" x14ac:dyDescent="0.2">
      <c r="A937" s="140" t="s">
        <v>474</v>
      </c>
      <c r="B937" s="79" t="s">
        <v>218</v>
      </c>
      <c r="C937" s="137" t="s">
        <v>471</v>
      </c>
      <c r="D937" s="141"/>
      <c r="E937" s="141"/>
      <c r="F937" s="138">
        <f>F938</f>
        <v>373.39</v>
      </c>
      <c r="G937" s="138">
        <f t="shared" ref="G937:H937" si="410">G938</f>
        <v>377.9</v>
      </c>
      <c r="H937" s="139">
        <f t="shared" si="410"/>
        <v>382.7</v>
      </c>
      <c r="I937" s="72"/>
    </row>
    <row r="938" spans="1:9" ht="25.5" x14ac:dyDescent="0.2">
      <c r="A938" s="140" t="s">
        <v>83</v>
      </c>
      <c r="B938" s="79" t="s">
        <v>218</v>
      </c>
      <c r="C938" s="137" t="s">
        <v>471</v>
      </c>
      <c r="D938" s="141">
        <v>600</v>
      </c>
      <c r="E938" s="141"/>
      <c r="F938" s="138">
        <f>F939+F940+F941</f>
        <v>373.39</v>
      </c>
      <c r="G938" s="138">
        <f t="shared" ref="G938:H938" si="411">G939+G940+G941</f>
        <v>377.9</v>
      </c>
      <c r="H938" s="139">
        <f t="shared" si="411"/>
        <v>382.7</v>
      </c>
      <c r="I938" s="72"/>
    </row>
    <row r="939" spans="1:9" x14ac:dyDescent="0.2">
      <c r="A939" s="140" t="s">
        <v>85</v>
      </c>
      <c r="B939" s="79" t="s">
        <v>218</v>
      </c>
      <c r="C939" s="137" t="s">
        <v>471</v>
      </c>
      <c r="D939" s="141">
        <v>610</v>
      </c>
      <c r="E939" s="141">
        <v>900202</v>
      </c>
      <c r="F939" s="138">
        <v>165.19</v>
      </c>
      <c r="G939" s="138">
        <v>167.2</v>
      </c>
      <c r="H939" s="170">
        <v>163.30000000000001</v>
      </c>
      <c r="I939" s="72"/>
    </row>
    <row r="940" spans="1:9" x14ac:dyDescent="0.2">
      <c r="A940" s="140" t="s">
        <v>85</v>
      </c>
      <c r="B940" s="79" t="s">
        <v>218</v>
      </c>
      <c r="C940" s="137" t="s">
        <v>471</v>
      </c>
      <c r="D940" s="141">
        <v>610</v>
      </c>
      <c r="E940" s="141">
        <v>900302</v>
      </c>
      <c r="F940" s="138">
        <v>129.80000000000001</v>
      </c>
      <c r="G940" s="138">
        <v>131.30000000000001</v>
      </c>
      <c r="H940" s="170">
        <v>139.1</v>
      </c>
      <c r="I940" s="72"/>
    </row>
    <row r="941" spans="1:9" x14ac:dyDescent="0.2">
      <c r="A941" s="140" t="s">
        <v>85</v>
      </c>
      <c r="B941" s="79" t="s">
        <v>218</v>
      </c>
      <c r="C941" s="137" t="s">
        <v>471</v>
      </c>
      <c r="D941" s="141">
        <v>610</v>
      </c>
      <c r="E941" s="141">
        <v>900100</v>
      </c>
      <c r="F941" s="138">
        <v>78.400000000000006</v>
      </c>
      <c r="G941" s="138">
        <v>79.400000000000006</v>
      </c>
      <c r="H941" s="170">
        <v>80.3</v>
      </c>
      <c r="I941" s="72"/>
    </row>
    <row r="942" spans="1:9" ht="25.5" x14ac:dyDescent="0.2">
      <c r="A942" s="151" t="s">
        <v>477</v>
      </c>
      <c r="B942" s="82" t="s">
        <v>218</v>
      </c>
      <c r="C942" s="135" t="s">
        <v>183</v>
      </c>
      <c r="D942" s="88"/>
      <c r="E942" s="88"/>
      <c r="F942" s="132">
        <f>F943+F947+F957+F961</f>
        <v>147052.40000000002</v>
      </c>
      <c r="G942" s="132">
        <f t="shared" ref="G942:H942" si="412">G943+G947+G957+G961</f>
        <v>121096</v>
      </c>
      <c r="H942" s="132">
        <f t="shared" si="412"/>
        <v>121096</v>
      </c>
      <c r="I942" s="72"/>
    </row>
    <row r="943" spans="1:9" ht="25.5" x14ac:dyDescent="0.2">
      <c r="A943" s="151" t="s">
        <v>478</v>
      </c>
      <c r="B943" s="82" t="s">
        <v>218</v>
      </c>
      <c r="C943" s="135" t="s">
        <v>475</v>
      </c>
      <c r="D943" s="204"/>
      <c r="E943" s="204"/>
      <c r="F943" s="132">
        <f t="shared" ref="F943:H945" si="413">F944</f>
        <v>36</v>
      </c>
      <c r="G943" s="132">
        <f t="shared" si="413"/>
        <v>36</v>
      </c>
      <c r="H943" s="133">
        <f t="shared" si="413"/>
        <v>36</v>
      </c>
      <c r="I943" s="72"/>
    </row>
    <row r="944" spans="1:9" x14ac:dyDescent="0.2">
      <c r="A944" s="179" t="s">
        <v>322</v>
      </c>
      <c r="B944" s="79" t="s">
        <v>218</v>
      </c>
      <c r="C944" s="137" t="s">
        <v>476</v>
      </c>
      <c r="D944" s="154"/>
      <c r="E944" s="154"/>
      <c r="F944" s="138">
        <f t="shared" si="413"/>
        <v>36</v>
      </c>
      <c r="G944" s="138">
        <f t="shared" si="413"/>
        <v>36</v>
      </c>
      <c r="H944" s="139">
        <f t="shared" si="413"/>
        <v>36</v>
      </c>
      <c r="I944" s="72"/>
    </row>
    <row r="945" spans="1:9" x14ac:dyDescent="0.2">
      <c r="A945" s="140" t="s">
        <v>113</v>
      </c>
      <c r="B945" s="79" t="s">
        <v>218</v>
      </c>
      <c r="C945" s="137" t="s">
        <v>476</v>
      </c>
      <c r="D945" s="141" t="s">
        <v>114</v>
      </c>
      <c r="E945" s="154"/>
      <c r="F945" s="138">
        <f t="shared" si="413"/>
        <v>36</v>
      </c>
      <c r="G945" s="138">
        <f>G946</f>
        <v>36</v>
      </c>
      <c r="H945" s="139">
        <f>H946</f>
        <v>36</v>
      </c>
      <c r="I945" s="72"/>
    </row>
    <row r="946" spans="1:9" x14ac:dyDescent="0.2">
      <c r="A946" s="140" t="s">
        <v>123</v>
      </c>
      <c r="B946" s="79" t="s">
        <v>218</v>
      </c>
      <c r="C946" s="137" t="s">
        <v>476</v>
      </c>
      <c r="D946" s="141" t="s">
        <v>124</v>
      </c>
      <c r="E946" s="141">
        <v>900100</v>
      </c>
      <c r="F946" s="138">
        <v>36</v>
      </c>
      <c r="G946" s="138">
        <v>36</v>
      </c>
      <c r="H946" s="139">
        <v>36</v>
      </c>
      <c r="I946" s="72"/>
    </row>
    <row r="947" spans="1:9" ht="25.5" x14ac:dyDescent="0.2">
      <c r="A947" s="146" t="s">
        <v>389</v>
      </c>
      <c r="B947" s="82" t="s">
        <v>218</v>
      </c>
      <c r="C947" s="135" t="s">
        <v>479</v>
      </c>
      <c r="D947" s="141"/>
      <c r="E947" s="141"/>
      <c r="F947" s="132">
        <f>F952+F948</f>
        <v>132168</v>
      </c>
      <c r="G947" s="132">
        <f>G952+G948</f>
        <v>110060</v>
      </c>
      <c r="H947" s="133">
        <f>H952+H948</f>
        <v>110060</v>
      </c>
      <c r="I947" s="72"/>
    </row>
    <row r="948" spans="1:9" x14ac:dyDescent="0.2">
      <c r="A948" s="203" t="s">
        <v>321</v>
      </c>
      <c r="B948" s="79" t="s">
        <v>218</v>
      </c>
      <c r="C948" s="137" t="s">
        <v>480</v>
      </c>
      <c r="D948" s="154"/>
      <c r="E948" s="154"/>
      <c r="F948" s="132">
        <f>F949</f>
        <v>24479.3</v>
      </c>
      <c r="G948" s="132">
        <f t="shared" ref="G948:H948" si="414">G949</f>
        <v>4060</v>
      </c>
      <c r="H948" s="133">
        <f t="shared" si="414"/>
        <v>4060</v>
      </c>
      <c r="I948" s="72"/>
    </row>
    <row r="949" spans="1:9" ht="25.5" x14ac:dyDescent="0.2">
      <c r="A949" s="140" t="s">
        <v>83</v>
      </c>
      <c r="B949" s="79" t="s">
        <v>218</v>
      </c>
      <c r="C949" s="137" t="s">
        <v>480</v>
      </c>
      <c r="D949" s="141" t="s">
        <v>84</v>
      </c>
      <c r="E949" s="141"/>
      <c r="F949" s="138">
        <f>F950+F951</f>
        <v>24479.3</v>
      </c>
      <c r="G949" s="138">
        <f t="shared" ref="G949:H949" si="415">G950+G951</f>
        <v>4060</v>
      </c>
      <c r="H949" s="139">
        <f t="shared" si="415"/>
        <v>4060</v>
      </c>
      <c r="I949" s="72"/>
    </row>
    <row r="950" spans="1:9" x14ac:dyDescent="0.2">
      <c r="A950" s="140" t="s">
        <v>85</v>
      </c>
      <c r="B950" s="79" t="s">
        <v>218</v>
      </c>
      <c r="C950" s="137" t="s">
        <v>480</v>
      </c>
      <c r="D950" s="141" t="s">
        <v>86</v>
      </c>
      <c r="E950" s="141">
        <v>900100</v>
      </c>
      <c r="F950" s="138">
        <v>12475</v>
      </c>
      <c r="G950" s="138">
        <v>1175</v>
      </c>
      <c r="H950" s="139">
        <v>1175</v>
      </c>
      <c r="I950" s="72"/>
    </row>
    <row r="951" spans="1:9" x14ac:dyDescent="0.2">
      <c r="A951" s="140" t="s">
        <v>96</v>
      </c>
      <c r="B951" s="79" t="s">
        <v>218</v>
      </c>
      <c r="C951" s="137" t="s">
        <v>480</v>
      </c>
      <c r="D951" s="141" t="s">
        <v>97</v>
      </c>
      <c r="E951" s="141">
        <v>900100</v>
      </c>
      <c r="F951" s="138">
        <v>12004.3</v>
      </c>
      <c r="G951" s="138">
        <v>2885</v>
      </c>
      <c r="H951" s="139">
        <v>2885</v>
      </c>
      <c r="I951" s="72"/>
    </row>
    <row r="952" spans="1:9" ht="25.5" x14ac:dyDescent="0.2">
      <c r="A952" s="140" t="s">
        <v>482</v>
      </c>
      <c r="B952" s="79" t="s">
        <v>218</v>
      </c>
      <c r="C952" s="137" t="s">
        <v>481</v>
      </c>
      <c r="D952" s="141"/>
      <c r="E952" s="141"/>
      <c r="F952" s="138">
        <f>F953</f>
        <v>107688.70000000001</v>
      </c>
      <c r="G952" s="138">
        <f t="shared" ref="G952:H952" si="416">G953</f>
        <v>106000</v>
      </c>
      <c r="H952" s="139">
        <f t="shared" si="416"/>
        <v>106000</v>
      </c>
      <c r="I952" s="72"/>
    </row>
    <row r="953" spans="1:9" ht="25.5" x14ac:dyDescent="0.2">
      <c r="A953" s="140" t="s">
        <v>83</v>
      </c>
      <c r="B953" s="79" t="s">
        <v>218</v>
      </c>
      <c r="C953" s="137" t="s">
        <v>481</v>
      </c>
      <c r="D953" s="141" t="s">
        <v>84</v>
      </c>
      <c r="E953" s="141"/>
      <c r="F953" s="138">
        <f>F954+F955+F956</f>
        <v>107688.70000000001</v>
      </c>
      <c r="G953" s="138">
        <f t="shared" ref="G953:H953" si="417">G954+G955+G956</f>
        <v>106000</v>
      </c>
      <c r="H953" s="139">
        <f t="shared" si="417"/>
        <v>106000</v>
      </c>
      <c r="I953" s="72"/>
    </row>
    <row r="954" spans="1:9" x14ac:dyDescent="0.2">
      <c r="A954" s="140" t="s">
        <v>85</v>
      </c>
      <c r="B954" s="79" t="s">
        <v>218</v>
      </c>
      <c r="C954" s="137" t="s">
        <v>481</v>
      </c>
      <c r="D954" s="141" t="s">
        <v>86</v>
      </c>
      <c r="E954" s="141">
        <v>900100</v>
      </c>
      <c r="F954" s="138">
        <v>40772.400000000001</v>
      </c>
      <c r="G954" s="138">
        <v>40772.400000000001</v>
      </c>
      <c r="H954" s="139">
        <v>40772.400000000001</v>
      </c>
      <c r="I954" s="72"/>
    </row>
    <row r="955" spans="1:9" x14ac:dyDescent="0.2">
      <c r="A955" s="140" t="s">
        <v>96</v>
      </c>
      <c r="B955" s="79" t="s">
        <v>218</v>
      </c>
      <c r="C955" s="137" t="s">
        <v>481</v>
      </c>
      <c r="D955" s="141" t="s">
        <v>97</v>
      </c>
      <c r="E955" s="141">
        <v>900100</v>
      </c>
      <c r="F955" s="138">
        <v>65516.3</v>
      </c>
      <c r="G955" s="138">
        <v>65227.6</v>
      </c>
      <c r="H955" s="139">
        <v>65227.6</v>
      </c>
      <c r="I955" s="72"/>
    </row>
    <row r="956" spans="1:9" x14ac:dyDescent="0.2">
      <c r="A956" s="140" t="s">
        <v>96</v>
      </c>
      <c r="B956" s="79" t="s">
        <v>218</v>
      </c>
      <c r="C956" s="137" t="s">
        <v>481</v>
      </c>
      <c r="D956" s="141" t="s">
        <v>97</v>
      </c>
      <c r="E956" s="141">
        <v>900306</v>
      </c>
      <c r="F956" s="138">
        <v>1400</v>
      </c>
      <c r="G956" s="138">
        <v>0</v>
      </c>
      <c r="H956" s="139">
        <v>0</v>
      </c>
      <c r="I956" s="72"/>
    </row>
    <row r="957" spans="1:9" s="78" customFormat="1" ht="25.5" x14ac:dyDescent="0.2">
      <c r="A957" s="146" t="s">
        <v>484</v>
      </c>
      <c r="B957" s="79" t="s">
        <v>218</v>
      </c>
      <c r="C957" s="135" t="s">
        <v>483</v>
      </c>
      <c r="D957" s="145"/>
      <c r="E957" s="145"/>
      <c r="F957" s="132">
        <f>F958</f>
        <v>10674.2</v>
      </c>
      <c r="G957" s="132">
        <f t="shared" ref="G957:H959" si="418">G958</f>
        <v>11000</v>
      </c>
      <c r="H957" s="133">
        <f t="shared" si="418"/>
        <v>11000</v>
      </c>
      <c r="I957" s="91"/>
    </row>
    <row r="958" spans="1:9" ht="25.5" x14ac:dyDescent="0.2">
      <c r="A958" s="140" t="s">
        <v>327</v>
      </c>
      <c r="B958" s="79" t="s">
        <v>218</v>
      </c>
      <c r="C958" s="137" t="s">
        <v>485</v>
      </c>
      <c r="D958" s="141"/>
      <c r="E958" s="141"/>
      <c r="F958" s="138">
        <f>F959</f>
        <v>10674.2</v>
      </c>
      <c r="G958" s="138">
        <f t="shared" ref="G958:G959" si="419">G959</f>
        <v>11000</v>
      </c>
      <c r="H958" s="139">
        <f t="shared" si="418"/>
        <v>11000</v>
      </c>
      <c r="I958" s="72"/>
    </row>
    <row r="959" spans="1:9" ht="25.5" x14ac:dyDescent="0.2">
      <c r="A959" s="140" t="s">
        <v>83</v>
      </c>
      <c r="B959" s="79" t="s">
        <v>218</v>
      </c>
      <c r="C959" s="137" t="s">
        <v>485</v>
      </c>
      <c r="D959" s="141">
        <v>600</v>
      </c>
      <c r="E959" s="141"/>
      <c r="F959" s="138">
        <f>F960</f>
        <v>10674.2</v>
      </c>
      <c r="G959" s="138">
        <f t="shared" si="419"/>
        <v>11000</v>
      </c>
      <c r="H959" s="139">
        <f t="shared" si="418"/>
        <v>11000</v>
      </c>
      <c r="I959" s="72"/>
    </row>
    <row r="960" spans="1:9" x14ac:dyDescent="0.2">
      <c r="A960" s="140" t="s">
        <v>96</v>
      </c>
      <c r="B960" s="79" t="s">
        <v>218</v>
      </c>
      <c r="C960" s="137" t="s">
        <v>485</v>
      </c>
      <c r="D960" s="141" t="s">
        <v>97</v>
      </c>
      <c r="E960" s="141">
        <v>900100</v>
      </c>
      <c r="F960" s="138">
        <v>10674.2</v>
      </c>
      <c r="G960" s="138">
        <v>11000</v>
      </c>
      <c r="H960" s="139">
        <v>11000</v>
      </c>
      <c r="I960" s="72"/>
    </row>
    <row r="961" spans="1:9" ht="25.5" x14ac:dyDescent="0.2">
      <c r="A961" s="146" t="s">
        <v>884</v>
      </c>
      <c r="B961" s="82" t="s">
        <v>218</v>
      </c>
      <c r="C961" s="135" t="s">
        <v>886</v>
      </c>
      <c r="D961" s="145"/>
      <c r="E961" s="145"/>
      <c r="F961" s="132">
        <f t="shared" ref="F961:H962" si="420">F962</f>
        <v>4174.2</v>
      </c>
      <c r="G961" s="132">
        <f t="shared" si="420"/>
        <v>0</v>
      </c>
      <c r="H961" s="132">
        <f t="shared" si="420"/>
        <v>0</v>
      </c>
      <c r="I961" s="72"/>
    </row>
    <row r="962" spans="1:9" ht="25.5" x14ac:dyDescent="0.2">
      <c r="A962" s="140" t="s">
        <v>892</v>
      </c>
      <c r="B962" s="79" t="s">
        <v>218</v>
      </c>
      <c r="C962" s="137" t="s">
        <v>887</v>
      </c>
      <c r="D962" s="141"/>
      <c r="E962" s="141"/>
      <c r="F962" s="138">
        <f t="shared" si="420"/>
        <v>4174.2</v>
      </c>
      <c r="G962" s="138">
        <f t="shared" si="420"/>
        <v>0</v>
      </c>
      <c r="H962" s="138">
        <f t="shared" si="420"/>
        <v>0</v>
      </c>
      <c r="I962" s="72"/>
    </row>
    <row r="963" spans="1:9" ht="25.5" x14ac:dyDescent="0.2">
      <c r="A963" s="140" t="s">
        <v>83</v>
      </c>
      <c r="B963" s="79" t="s">
        <v>218</v>
      </c>
      <c r="C963" s="137" t="s">
        <v>887</v>
      </c>
      <c r="D963" s="141">
        <v>600</v>
      </c>
      <c r="E963" s="141"/>
      <c r="F963" s="138">
        <f>F964+F965</f>
        <v>4174.2</v>
      </c>
      <c r="G963" s="138">
        <f>G964+G965</f>
        <v>0</v>
      </c>
      <c r="H963" s="138">
        <f>H964+H965</f>
        <v>0</v>
      </c>
      <c r="I963" s="72"/>
    </row>
    <row r="964" spans="1:9" x14ac:dyDescent="0.2">
      <c r="A964" s="140" t="s">
        <v>85</v>
      </c>
      <c r="B964" s="79" t="s">
        <v>218</v>
      </c>
      <c r="C964" s="137" t="s">
        <v>887</v>
      </c>
      <c r="D964" s="141">
        <v>610</v>
      </c>
      <c r="E964" s="141">
        <v>900304</v>
      </c>
      <c r="F964" s="138">
        <v>1441.8</v>
      </c>
      <c r="G964" s="138">
        <v>0</v>
      </c>
      <c r="H964" s="139">
        <v>0</v>
      </c>
      <c r="I964" s="72"/>
    </row>
    <row r="965" spans="1:9" x14ac:dyDescent="0.2">
      <c r="A965" s="140" t="s">
        <v>885</v>
      </c>
      <c r="B965" s="79" t="s">
        <v>218</v>
      </c>
      <c r="C965" s="137" t="s">
        <v>887</v>
      </c>
      <c r="D965" s="141">
        <v>620</v>
      </c>
      <c r="E965" s="141">
        <v>900304</v>
      </c>
      <c r="F965" s="138">
        <v>2732.4</v>
      </c>
      <c r="G965" s="138">
        <v>0</v>
      </c>
      <c r="H965" s="139">
        <v>0</v>
      </c>
      <c r="I965" s="72"/>
    </row>
    <row r="966" spans="1:9" x14ac:dyDescent="0.2">
      <c r="A966" s="151" t="s">
        <v>120</v>
      </c>
      <c r="B966" s="82" t="s">
        <v>218</v>
      </c>
      <c r="C966" s="135" t="s">
        <v>325</v>
      </c>
      <c r="D966" s="204"/>
      <c r="E966" s="204"/>
      <c r="F966" s="132">
        <f>F967</f>
        <v>1940</v>
      </c>
      <c r="G966" s="132">
        <f>G967</f>
        <v>1940</v>
      </c>
      <c r="H966" s="133">
        <f>H967</f>
        <v>1940</v>
      </c>
      <c r="I966" s="72"/>
    </row>
    <row r="967" spans="1:9" ht="25.5" x14ac:dyDescent="0.2">
      <c r="A967" s="123" t="s">
        <v>348</v>
      </c>
      <c r="B967" s="82" t="s">
        <v>218</v>
      </c>
      <c r="C967" s="135" t="s">
        <v>326</v>
      </c>
      <c r="D967" s="204"/>
      <c r="E967" s="204"/>
      <c r="F967" s="132">
        <f>F968</f>
        <v>1940</v>
      </c>
      <c r="G967" s="132">
        <f t="shared" ref="G967:H969" si="421">G968</f>
        <v>1940</v>
      </c>
      <c r="H967" s="133">
        <f t="shared" si="421"/>
        <v>1940</v>
      </c>
      <c r="I967" s="72"/>
    </row>
    <row r="968" spans="1:9" x14ac:dyDescent="0.2">
      <c r="A968" s="177" t="s">
        <v>321</v>
      </c>
      <c r="B968" s="79" t="s">
        <v>218</v>
      </c>
      <c r="C968" s="137" t="s">
        <v>486</v>
      </c>
      <c r="D968" s="154"/>
      <c r="E968" s="154"/>
      <c r="F968" s="138">
        <f t="shared" ref="F968:G969" si="422">F969</f>
        <v>1940</v>
      </c>
      <c r="G968" s="138">
        <f t="shared" si="422"/>
        <v>1940</v>
      </c>
      <c r="H968" s="139">
        <f t="shared" si="421"/>
        <v>1940</v>
      </c>
      <c r="I968" s="72"/>
    </row>
    <row r="969" spans="1:9" ht="25.5" x14ac:dyDescent="0.2">
      <c r="A969" s="140" t="s">
        <v>67</v>
      </c>
      <c r="B969" s="79" t="s">
        <v>218</v>
      </c>
      <c r="C969" s="137" t="s">
        <v>486</v>
      </c>
      <c r="D969" s="141" t="s">
        <v>68</v>
      </c>
      <c r="E969" s="141"/>
      <c r="F969" s="138">
        <f t="shared" si="422"/>
        <v>1940</v>
      </c>
      <c r="G969" s="138">
        <f t="shared" si="422"/>
        <v>1940</v>
      </c>
      <c r="H969" s="139">
        <f t="shared" si="421"/>
        <v>1940</v>
      </c>
      <c r="I969" s="72"/>
    </row>
    <row r="970" spans="1:9" ht="25.5" x14ac:dyDescent="0.2">
      <c r="A970" s="140" t="s">
        <v>69</v>
      </c>
      <c r="B970" s="79" t="s">
        <v>218</v>
      </c>
      <c r="C970" s="137" t="s">
        <v>486</v>
      </c>
      <c r="D970" s="141" t="s">
        <v>70</v>
      </c>
      <c r="E970" s="141">
        <v>900100</v>
      </c>
      <c r="F970" s="138">
        <v>1940</v>
      </c>
      <c r="G970" s="138">
        <v>1940</v>
      </c>
      <c r="H970" s="139">
        <v>1940</v>
      </c>
      <c r="I970" s="72"/>
    </row>
    <row r="971" spans="1:9" x14ac:dyDescent="0.2">
      <c r="A971" s="94" t="s">
        <v>126</v>
      </c>
      <c r="B971" s="95" t="s">
        <v>370</v>
      </c>
      <c r="C971" s="96"/>
      <c r="D971" s="96"/>
      <c r="E971" s="96"/>
      <c r="F971" s="132">
        <f>F972+F979+F1005</f>
        <v>79901.299999999988</v>
      </c>
      <c r="G971" s="132">
        <f>G972+G979+G1005</f>
        <v>55935.4</v>
      </c>
      <c r="H971" s="133">
        <f>H972+H979+H1005</f>
        <v>51227.7</v>
      </c>
      <c r="I971" s="72"/>
    </row>
    <row r="972" spans="1:9" x14ac:dyDescent="0.2">
      <c r="A972" s="94" t="s">
        <v>127</v>
      </c>
      <c r="B972" s="157" t="s">
        <v>219</v>
      </c>
      <c r="C972" s="96"/>
      <c r="D972" s="96"/>
      <c r="E972" s="96"/>
      <c r="F972" s="132">
        <f>F973</f>
        <v>12245</v>
      </c>
      <c r="G972" s="132">
        <f t="shared" ref="G972:H977" si="423">G973</f>
        <v>12245</v>
      </c>
      <c r="H972" s="133">
        <f t="shared" si="423"/>
        <v>12245</v>
      </c>
      <c r="I972" s="72"/>
    </row>
    <row r="973" spans="1:9" x14ac:dyDescent="0.2">
      <c r="A973" s="134" t="s">
        <v>601</v>
      </c>
      <c r="B973" s="157" t="s">
        <v>219</v>
      </c>
      <c r="C973" s="135" t="s">
        <v>149</v>
      </c>
      <c r="D973" s="103"/>
      <c r="E973" s="103"/>
      <c r="F973" s="132">
        <f>F974</f>
        <v>12245</v>
      </c>
      <c r="G973" s="132">
        <f t="shared" ref="G973" si="424">G974</f>
        <v>12245</v>
      </c>
      <c r="H973" s="133">
        <f t="shared" si="423"/>
        <v>12245</v>
      </c>
      <c r="I973" s="72"/>
    </row>
    <row r="974" spans="1:9" x14ac:dyDescent="0.2">
      <c r="A974" s="134" t="s">
        <v>617</v>
      </c>
      <c r="B974" s="157" t="s">
        <v>219</v>
      </c>
      <c r="C974" s="135" t="s">
        <v>150</v>
      </c>
      <c r="D974" s="88"/>
      <c r="E974" s="88"/>
      <c r="F974" s="132">
        <f>F975</f>
        <v>12245</v>
      </c>
      <c r="G974" s="132">
        <f t="shared" ref="G974" si="425">G975</f>
        <v>12245</v>
      </c>
      <c r="H974" s="133">
        <f t="shared" si="423"/>
        <v>12245</v>
      </c>
      <c r="I974" s="72"/>
    </row>
    <row r="975" spans="1:9" ht="25.5" x14ac:dyDescent="0.2">
      <c r="A975" s="134" t="s">
        <v>618</v>
      </c>
      <c r="B975" s="157" t="s">
        <v>219</v>
      </c>
      <c r="C975" s="135" t="s">
        <v>619</v>
      </c>
      <c r="D975" s="145"/>
      <c r="E975" s="145"/>
      <c r="F975" s="132">
        <f t="shared" ref="F975:G977" si="426">F976</f>
        <v>12245</v>
      </c>
      <c r="G975" s="132">
        <f t="shared" si="426"/>
        <v>12245</v>
      </c>
      <c r="H975" s="133">
        <f t="shared" si="423"/>
        <v>12245</v>
      </c>
      <c r="I975" s="72"/>
    </row>
    <row r="976" spans="1:9" ht="25.5" x14ac:dyDescent="0.2">
      <c r="A976" s="171" t="s">
        <v>369</v>
      </c>
      <c r="B976" s="158" t="s">
        <v>219</v>
      </c>
      <c r="C976" s="137" t="s">
        <v>620</v>
      </c>
      <c r="D976" s="141"/>
      <c r="E976" s="141"/>
      <c r="F976" s="138">
        <f t="shared" si="426"/>
        <v>12245</v>
      </c>
      <c r="G976" s="138">
        <f t="shared" si="426"/>
        <v>12245</v>
      </c>
      <c r="H976" s="139">
        <f t="shared" si="423"/>
        <v>12245</v>
      </c>
      <c r="I976" s="72"/>
    </row>
    <row r="977" spans="1:9" x14ac:dyDescent="0.2">
      <c r="A977" s="140" t="s">
        <v>113</v>
      </c>
      <c r="B977" s="158" t="s">
        <v>219</v>
      </c>
      <c r="C977" s="137" t="s">
        <v>620</v>
      </c>
      <c r="D977" s="141" t="s">
        <v>114</v>
      </c>
      <c r="E977" s="141"/>
      <c r="F977" s="138">
        <f t="shared" si="426"/>
        <v>12245</v>
      </c>
      <c r="G977" s="138">
        <f t="shared" si="426"/>
        <v>12245</v>
      </c>
      <c r="H977" s="139">
        <f t="shared" si="423"/>
        <v>12245</v>
      </c>
      <c r="I977" s="72"/>
    </row>
    <row r="978" spans="1:9" x14ac:dyDescent="0.2">
      <c r="A978" s="140" t="s">
        <v>130</v>
      </c>
      <c r="B978" s="158" t="s">
        <v>219</v>
      </c>
      <c r="C978" s="137" t="s">
        <v>620</v>
      </c>
      <c r="D978" s="141">
        <v>310</v>
      </c>
      <c r="E978" s="141">
        <v>900100</v>
      </c>
      <c r="F978" s="138">
        <v>12245</v>
      </c>
      <c r="G978" s="138">
        <v>12245</v>
      </c>
      <c r="H978" s="139">
        <v>12245</v>
      </c>
      <c r="I978" s="72"/>
    </row>
    <row r="979" spans="1:9" x14ac:dyDescent="0.2">
      <c r="A979" s="94" t="s">
        <v>128</v>
      </c>
      <c r="B979" s="157" t="s">
        <v>220</v>
      </c>
      <c r="C979" s="96"/>
      <c r="D979" s="96"/>
      <c r="E979" s="96"/>
      <c r="F979" s="132">
        <f>F980+F986+F999</f>
        <v>13855.6</v>
      </c>
      <c r="G979" s="132">
        <f>G980+G986+G999</f>
        <v>5480</v>
      </c>
      <c r="H979" s="133">
        <f>H980+H986+H999</f>
        <v>5480</v>
      </c>
      <c r="I979" s="72"/>
    </row>
    <row r="980" spans="1:9" x14ac:dyDescent="0.2">
      <c r="A980" s="81" t="s">
        <v>371</v>
      </c>
      <c r="B980" s="157" t="s">
        <v>220</v>
      </c>
      <c r="C980" s="83" t="s">
        <v>146</v>
      </c>
      <c r="D980" s="100"/>
      <c r="E980" s="100"/>
      <c r="F980" s="132">
        <f>F981</f>
        <v>5280</v>
      </c>
      <c r="G980" s="132">
        <f t="shared" ref="G980:H984" si="427">G981</f>
        <v>5000</v>
      </c>
      <c r="H980" s="133">
        <f t="shared" si="427"/>
        <v>5000</v>
      </c>
      <c r="I980" s="72"/>
    </row>
    <row r="981" spans="1:9" ht="25.5" x14ac:dyDescent="0.2">
      <c r="A981" s="146" t="s">
        <v>372</v>
      </c>
      <c r="B981" s="157" t="s">
        <v>220</v>
      </c>
      <c r="C981" s="83" t="s">
        <v>375</v>
      </c>
      <c r="D981" s="103"/>
      <c r="E981" s="103"/>
      <c r="F981" s="132">
        <f t="shared" ref="F981:G984" si="428">F982</f>
        <v>5280</v>
      </c>
      <c r="G981" s="132">
        <f t="shared" si="428"/>
        <v>5000</v>
      </c>
      <c r="H981" s="133">
        <f t="shared" si="427"/>
        <v>5000</v>
      </c>
      <c r="I981" s="72"/>
    </row>
    <row r="982" spans="1:9" ht="25.5" x14ac:dyDescent="0.2">
      <c r="A982" s="151" t="s">
        <v>373</v>
      </c>
      <c r="B982" s="157" t="s">
        <v>220</v>
      </c>
      <c r="C982" s="176" t="s">
        <v>607</v>
      </c>
      <c r="D982" s="103"/>
      <c r="E982" s="103"/>
      <c r="F982" s="132">
        <f t="shared" si="428"/>
        <v>5280</v>
      </c>
      <c r="G982" s="132">
        <f t="shared" si="428"/>
        <v>5000</v>
      </c>
      <c r="H982" s="133">
        <f t="shared" si="427"/>
        <v>5000</v>
      </c>
      <c r="I982" s="72"/>
    </row>
    <row r="983" spans="1:9" ht="51" x14ac:dyDescent="0.2">
      <c r="A983" s="177" t="s">
        <v>609</v>
      </c>
      <c r="B983" s="158" t="s">
        <v>220</v>
      </c>
      <c r="C983" s="205" t="s">
        <v>608</v>
      </c>
      <c r="D983" s="113"/>
      <c r="E983" s="113"/>
      <c r="F983" s="138">
        <f t="shared" si="428"/>
        <v>5280</v>
      </c>
      <c r="G983" s="138">
        <f t="shared" si="428"/>
        <v>5000</v>
      </c>
      <c r="H983" s="139">
        <f t="shared" si="427"/>
        <v>5000</v>
      </c>
      <c r="I983" s="72"/>
    </row>
    <row r="984" spans="1:9" x14ac:dyDescent="0.2">
      <c r="A984" s="140" t="s">
        <v>113</v>
      </c>
      <c r="B984" s="158" t="s">
        <v>220</v>
      </c>
      <c r="C984" s="205" t="s">
        <v>608</v>
      </c>
      <c r="D984" s="141" t="s">
        <v>114</v>
      </c>
      <c r="E984" s="113"/>
      <c r="F984" s="138">
        <f t="shared" si="428"/>
        <v>5280</v>
      </c>
      <c r="G984" s="138">
        <f t="shared" si="428"/>
        <v>5000</v>
      </c>
      <c r="H984" s="139">
        <f t="shared" si="427"/>
        <v>5000</v>
      </c>
      <c r="I984" s="72"/>
    </row>
    <row r="985" spans="1:9" ht="25.5" x14ac:dyDescent="0.2">
      <c r="A985" s="140" t="s">
        <v>115</v>
      </c>
      <c r="B985" s="158" t="s">
        <v>220</v>
      </c>
      <c r="C985" s="205" t="s">
        <v>608</v>
      </c>
      <c r="D985" s="141" t="s">
        <v>116</v>
      </c>
      <c r="E985" s="141">
        <v>900100</v>
      </c>
      <c r="F985" s="138">
        <v>5280</v>
      </c>
      <c r="G985" s="138">
        <v>5000</v>
      </c>
      <c r="H985" s="139">
        <v>5000</v>
      </c>
      <c r="I985" s="72"/>
    </row>
    <row r="986" spans="1:9" x14ac:dyDescent="0.2">
      <c r="A986" s="94" t="s">
        <v>368</v>
      </c>
      <c r="B986" s="157" t="s">
        <v>220</v>
      </c>
      <c r="C986" s="135" t="s">
        <v>149</v>
      </c>
      <c r="D986" s="96"/>
      <c r="E986" s="96"/>
      <c r="F986" s="132">
        <f>F994+F987</f>
        <v>1926.6</v>
      </c>
      <c r="G986" s="132">
        <f t="shared" ref="G986:H986" si="429">G994+G987</f>
        <v>480</v>
      </c>
      <c r="H986" s="132">
        <f t="shared" si="429"/>
        <v>480</v>
      </c>
      <c r="I986" s="72"/>
    </row>
    <row r="987" spans="1:9" x14ac:dyDescent="0.2">
      <c r="A987" s="134" t="s">
        <v>617</v>
      </c>
      <c r="B987" s="157" t="s">
        <v>220</v>
      </c>
      <c r="C987" s="135" t="s">
        <v>150</v>
      </c>
      <c r="D987" s="88"/>
      <c r="E987" s="88"/>
      <c r="F987" s="132">
        <f>F988</f>
        <v>1446.6</v>
      </c>
      <c r="G987" s="132">
        <f t="shared" ref="G987:H987" si="430">G988</f>
        <v>0</v>
      </c>
      <c r="H987" s="132">
        <f t="shared" si="430"/>
        <v>0</v>
      </c>
      <c r="I987" s="72"/>
    </row>
    <row r="988" spans="1:9" ht="25.5" x14ac:dyDescent="0.2">
      <c r="A988" s="134" t="s">
        <v>849</v>
      </c>
      <c r="B988" s="157" t="s">
        <v>220</v>
      </c>
      <c r="C988" s="135" t="s">
        <v>851</v>
      </c>
      <c r="D988" s="88"/>
      <c r="E988" s="88"/>
      <c r="F988" s="132">
        <f>F989</f>
        <v>1446.6</v>
      </c>
      <c r="G988" s="132">
        <f t="shared" ref="G988:H988" si="431">G989</f>
        <v>0</v>
      </c>
      <c r="H988" s="132">
        <f t="shared" si="431"/>
        <v>0</v>
      </c>
      <c r="I988" s="72"/>
    </row>
    <row r="989" spans="1:9" ht="38.25" x14ac:dyDescent="0.2">
      <c r="A989" s="136" t="s">
        <v>850</v>
      </c>
      <c r="B989" s="158" t="s">
        <v>220</v>
      </c>
      <c r="C989" s="137" t="s">
        <v>852</v>
      </c>
      <c r="D989" s="88"/>
      <c r="E989" s="88"/>
      <c r="F989" s="138">
        <f>F990+F992</f>
        <v>1446.6</v>
      </c>
      <c r="G989" s="138">
        <f t="shared" ref="G989:H989" si="432">G990+G992</f>
        <v>0</v>
      </c>
      <c r="H989" s="138">
        <f t="shared" si="432"/>
        <v>0</v>
      </c>
      <c r="I989" s="72"/>
    </row>
    <row r="990" spans="1:9" ht="25.5" x14ac:dyDescent="0.2">
      <c r="A990" s="140" t="s">
        <v>67</v>
      </c>
      <c r="B990" s="158" t="s">
        <v>220</v>
      </c>
      <c r="C990" s="137" t="s">
        <v>852</v>
      </c>
      <c r="D990" s="141" t="s">
        <v>68</v>
      </c>
      <c r="E990" s="141"/>
      <c r="F990" s="138">
        <f>F991</f>
        <v>346.6</v>
      </c>
      <c r="G990" s="138">
        <v>0</v>
      </c>
      <c r="H990" s="139">
        <v>0</v>
      </c>
      <c r="I990" s="72"/>
    </row>
    <row r="991" spans="1:9" ht="25.5" x14ac:dyDescent="0.2">
      <c r="A991" s="140" t="s">
        <v>69</v>
      </c>
      <c r="B991" s="158" t="s">
        <v>220</v>
      </c>
      <c r="C991" s="137" t="s">
        <v>852</v>
      </c>
      <c r="D991" s="141">
        <v>240</v>
      </c>
      <c r="E991" s="141">
        <v>900900</v>
      </c>
      <c r="F991" s="138">
        <v>346.6</v>
      </c>
      <c r="G991" s="138">
        <v>0</v>
      </c>
      <c r="H991" s="139">
        <v>0</v>
      </c>
      <c r="I991" s="72"/>
    </row>
    <row r="992" spans="1:9" x14ac:dyDescent="0.2">
      <c r="A992" s="140" t="s">
        <v>113</v>
      </c>
      <c r="B992" s="158" t="s">
        <v>220</v>
      </c>
      <c r="C992" s="137" t="s">
        <v>852</v>
      </c>
      <c r="D992" s="141" t="s">
        <v>114</v>
      </c>
      <c r="E992" s="141"/>
      <c r="F992" s="138">
        <f>F993</f>
        <v>1100</v>
      </c>
      <c r="G992" s="138">
        <v>0</v>
      </c>
      <c r="H992" s="139">
        <v>0</v>
      </c>
      <c r="I992" s="72"/>
    </row>
    <row r="993" spans="1:9" ht="25.5" x14ac:dyDescent="0.2">
      <c r="A993" s="140" t="s">
        <v>115</v>
      </c>
      <c r="B993" s="158" t="s">
        <v>220</v>
      </c>
      <c r="C993" s="137" t="s">
        <v>852</v>
      </c>
      <c r="D993" s="141">
        <v>320</v>
      </c>
      <c r="E993" s="141">
        <v>900900</v>
      </c>
      <c r="F993" s="138">
        <v>1100</v>
      </c>
      <c r="G993" s="138">
        <v>0</v>
      </c>
      <c r="H993" s="139">
        <v>0</v>
      </c>
      <c r="I993" s="72"/>
    </row>
    <row r="994" spans="1:9" ht="25.5" x14ac:dyDescent="0.2">
      <c r="A994" s="134" t="s">
        <v>624</v>
      </c>
      <c r="B994" s="158" t="s">
        <v>220</v>
      </c>
      <c r="C994" s="135" t="s">
        <v>626</v>
      </c>
      <c r="D994" s="88"/>
      <c r="E994" s="88"/>
      <c r="F994" s="132">
        <f t="shared" ref="F994:G997" si="433">F995</f>
        <v>480</v>
      </c>
      <c r="G994" s="132">
        <f t="shared" si="433"/>
        <v>480</v>
      </c>
      <c r="H994" s="133">
        <f t="shared" ref="H994:H997" si="434">H995</f>
        <v>480</v>
      </c>
      <c r="I994" s="72"/>
    </row>
    <row r="995" spans="1:9" ht="25.5" x14ac:dyDescent="0.2">
      <c r="A995" s="142" t="s">
        <v>625</v>
      </c>
      <c r="B995" s="158" t="s">
        <v>220</v>
      </c>
      <c r="C995" s="135" t="s">
        <v>627</v>
      </c>
      <c r="D995" s="89"/>
      <c r="E995" s="89"/>
      <c r="F995" s="132">
        <f>F996</f>
        <v>480</v>
      </c>
      <c r="G995" s="132">
        <f t="shared" si="433"/>
        <v>480</v>
      </c>
      <c r="H995" s="132">
        <f t="shared" si="434"/>
        <v>480</v>
      </c>
      <c r="I995" s="72"/>
    </row>
    <row r="996" spans="1:9" ht="25.5" x14ac:dyDescent="0.2">
      <c r="A996" s="171" t="s">
        <v>374</v>
      </c>
      <c r="B996" s="158" t="s">
        <v>220</v>
      </c>
      <c r="C996" s="137" t="s">
        <v>628</v>
      </c>
      <c r="D996" s="84"/>
      <c r="E996" s="84"/>
      <c r="F996" s="138">
        <f t="shared" si="433"/>
        <v>480</v>
      </c>
      <c r="G996" s="138">
        <f t="shared" si="433"/>
        <v>480</v>
      </c>
      <c r="H996" s="139">
        <f t="shared" si="434"/>
        <v>480</v>
      </c>
      <c r="I996" s="72"/>
    </row>
    <row r="997" spans="1:9" ht="25.5" x14ac:dyDescent="0.2">
      <c r="A997" s="140" t="s">
        <v>83</v>
      </c>
      <c r="B997" s="158" t="s">
        <v>220</v>
      </c>
      <c r="C997" s="137" t="s">
        <v>628</v>
      </c>
      <c r="D997" s="141" t="s">
        <v>84</v>
      </c>
      <c r="E997" s="141"/>
      <c r="F997" s="138">
        <f t="shared" si="433"/>
        <v>480</v>
      </c>
      <c r="G997" s="138">
        <f t="shared" si="433"/>
        <v>480</v>
      </c>
      <c r="H997" s="139">
        <f t="shared" si="434"/>
        <v>480</v>
      </c>
      <c r="I997" s="72"/>
    </row>
    <row r="998" spans="1:9" ht="38.25" x14ac:dyDescent="0.2">
      <c r="A998" s="172" t="s">
        <v>860</v>
      </c>
      <c r="B998" s="158" t="s">
        <v>220</v>
      </c>
      <c r="C998" s="137" t="s">
        <v>628</v>
      </c>
      <c r="D998" s="141" t="s">
        <v>125</v>
      </c>
      <c r="E998" s="141">
        <v>900100</v>
      </c>
      <c r="F998" s="138">
        <v>480</v>
      </c>
      <c r="G998" s="138">
        <v>480</v>
      </c>
      <c r="H998" s="139">
        <v>480</v>
      </c>
      <c r="I998" s="72"/>
    </row>
    <row r="999" spans="1:9" x14ac:dyDescent="0.2">
      <c r="A999" s="123" t="s">
        <v>671</v>
      </c>
      <c r="B999" s="157" t="s">
        <v>220</v>
      </c>
      <c r="C999" s="135" t="s">
        <v>142</v>
      </c>
      <c r="D999" s="141"/>
      <c r="E999" s="141"/>
      <c r="F999" s="132">
        <f>F1000</f>
        <v>6649</v>
      </c>
      <c r="G999" s="132">
        <f t="shared" ref="G999:H999" si="435">G1000</f>
        <v>0</v>
      </c>
      <c r="H999" s="133">
        <f t="shared" si="435"/>
        <v>0</v>
      </c>
      <c r="I999" s="72"/>
    </row>
    <row r="1000" spans="1:9" ht="25.5" x14ac:dyDescent="0.2">
      <c r="A1000" s="146" t="s">
        <v>677</v>
      </c>
      <c r="B1000" s="157" t="s">
        <v>220</v>
      </c>
      <c r="C1000" s="135" t="s">
        <v>463</v>
      </c>
      <c r="D1000" s="141"/>
      <c r="E1000" s="141"/>
      <c r="F1000" s="132">
        <f>F1001</f>
        <v>6649</v>
      </c>
      <c r="G1000" s="132">
        <f t="shared" ref="G1000:H1001" si="436">G1001</f>
        <v>0</v>
      </c>
      <c r="H1000" s="133">
        <f t="shared" si="436"/>
        <v>0</v>
      </c>
      <c r="I1000" s="72"/>
    </row>
    <row r="1001" spans="1:9" ht="38.25" x14ac:dyDescent="0.2">
      <c r="A1001" s="146" t="s">
        <v>678</v>
      </c>
      <c r="B1001" s="157" t="s">
        <v>220</v>
      </c>
      <c r="C1001" s="135" t="s">
        <v>464</v>
      </c>
      <c r="D1001" s="145"/>
      <c r="E1001" s="145"/>
      <c r="F1001" s="132">
        <f>F1002</f>
        <v>6649</v>
      </c>
      <c r="G1001" s="132">
        <f t="shared" si="436"/>
        <v>0</v>
      </c>
      <c r="H1001" s="133">
        <f t="shared" si="436"/>
        <v>0</v>
      </c>
      <c r="I1001" s="72"/>
    </row>
    <row r="1002" spans="1:9" ht="25.5" x14ac:dyDescent="0.2">
      <c r="A1002" s="140" t="s">
        <v>462</v>
      </c>
      <c r="B1002" s="158" t="s">
        <v>220</v>
      </c>
      <c r="C1002" s="137" t="s">
        <v>465</v>
      </c>
      <c r="D1002" s="141"/>
      <c r="E1002" s="141"/>
      <c r="F1002" s="138">
        <f>F1003+F1004</f>
        <v>6649</v>
      </c>
      <c r="G1002" s="138">
        <f t="shared" ref="G1002:H1002" si="437">G1003+G1004</f>
        <v>0</v>
      </c>
      <c r="H1002" s="139">
        <f t="shared" si="437"/>
        <v>0</v>
      </c>
      <c r="I1002" s="72"/>
    </row>
    <row r="1003" spans="1:9" ht="25.5" x14ac:dyDescent="0.2">
      <c r="A1003" s="172" t="s">
        <v>115</v>
      </c>
      <c r="B1003" s="158" t="s">
        <v>220</v>
      </c>
      <c r="C1003" s="137" t="s">
        <v>465</v>
      </c>
      <c r="D1003" s="154" t="s">
        <v>116</v>
      </c>
      <c r="E1003" s="154" t="s">
        <v>377</v>
      </c>
      <c r="F1003" s="138">
        <v>6582</v>
      </c>
      <c r="G1003" s="138">
        <v>0</v>
      </c>
      <c r="H1003" s="139">
        <v>0</v>
      </c>
      <c r="I1003" s="72"/>
    </row>
    <row r="1004" spans="1:9" ht="25.5" x14ac:dyDescent="0.2">
      <c r="A1004" s="172" t="s">
        <v>115</v>
      </c>
      <c r="B1004" s="158" t="s">
        <v>220</v>
      </c>
      <c r="C1004" s="137" t="s">
        <v>465</v>
      </c>
      <c r="D1004" s="154" t="s">
        <v>116</v>
      </c>
      <c r="E1004" s="154" t="s">
        <v>235</v>
      </c>
      <c r="F1004" s="138">
        <v>67</v>
      </c>
      <c r="G1004" s="138">
        <v>0</v>
      </c>
      <c r="H1004" s="139">
        <v>0</v>
      </c>
      <c r="I1004" s="72"/>
    </row>
    <row r="1005" spans="1:9" x14ac:dyDescent="0.2">
      <c r="A1005" s="97" t="s">
        <v>131</v>
      </c>
      <c r="B1005" s="82" t="s">
        <v>221</v>
      </c>
      <c r="C1005" s="98"/>
      <c r="D1005" s="98"/>
      <c r="E1005" s="98"/>
      <c r="F1005" s="132">
        <f>F1006+F1013</f>
        <v>53800.7</v>
      </c>
      <c r="G1005" s="132">
        <f t="shared" ref="G1005:H1005" si="438">G1006+G1013</f>
        <v>38210.400000000001</v>
      </c>
      <c r="H1005" s="133">
        <f t="shared" si="438"/>
        <v>33502.699999999997</v>
      </c>
      <c r="I1005" s="72"/>
    </row>
    <row r="1006" spans="1:9" x14ac:dyDescent="0.2">
      <c r="A1006" s="99" t="s">
        <v>341</v>
      </c>
      <c r="B1006" s="82" t="s">
        <v>221</v>
      </c>
      <c r="C1006" s="176" t="s">
        <v>184</v>
      </c>
      <c r="D1006" s="100"/>
      <c r="E1006" s="100"/>
      <c r="F1006" s="132">
        <f>F1007</f>
        <v>15192</v>
      </c>
      <c r="G1006" s="132">
        <f t="shared" ref="G1006:H1009" si="439">G1007</f>
        <v>15192</v>
      </c>
      <c r="H1006" s="133">
        <f t="shared" si="439"/>
        <v>15192</v>
      </c>
      <c r="I1006" s="72"/>
    </row>
    <row r="1007" spans="1:9" x14ac:dyDescent="0.2">
      <c r="A1007" s="110" t="s">
        <v>112</v>
      </c>
      <c r="B1007" s="82" t="s">
        <v>221</v>
      </c>
      <c r="C1007" s="87" t="s">
        <v>185</v>
      </c>
      <c r="D1007" s="102"/>
      <c r="E1007" s="102"/>
      <c r="F1007" s="132">
        <f>F1008</f>
        <v>15192</v>
      </c>
      <c r="G1007" s="132">
        <f t="shared" si="439"/>
        <v>15192</v>
      </c>
      <c r="H1007" s="133">
        <f t="shared" si="439"/>
        <v>15192</v>
      </c>
      <c r="I1007" s="72"/>
    </row>
    <row r="1008" spans="1:9" ht="25.5" x14ac:dyDescent="0.2">
      <c r="A1008" s="151" t="s">
        <v>522</v>
      </c>
      <c r="B1008" s="82" t="s">
        <v>221</v>
      </c>
      <c r="C1008" s="135" t="s">
        <v>525</v>
      </c>
      <c r="D1008" s="89"/>
      <c r="E1008" s="89"/>
      <c r="F1008" s="132">
        <f>F1009</f>
        <v>15192</v>
      </c>
      <c r="G1008" s="132">
        <f t="shared" si="439"/>
        <v>15192</v>
      </c>
      <c r="H1008" s="133">
        <f t="shared" si="439"/>
        <v>15192</v>
      </c>
      <c r="I1008" s="72"/>
    </row>
    <row r="1009" spans="1:9" ht="51" x14ac:dyDescent="0.2">
      <c r="A1009" s="177" t="s">
        <v>265</v>
      </c>
      <c r="B1009" s="79" t="s">
        <v>221</v>
      </c>
      <c r="C1009" s="137" t="s">
        <v>598</v>
      </c>
      <c r="D1009" s="84"/>
      <c r="E1009" s="84"/>
      <c r="F1009" s="138">
        <f>F1010</f>
        <v>15192</v>
      </c>
      <c r="G1009" s="138">
        <f t="shared" si="439"/>
        <v>15192</v>
      </c>
      <c r="H1009" s="139">
        <f t="shared" si="439"/>
        <v>15192</v>
      </c>
      <c r="I1009" s="72"/>
    </row>
    <row r="1010" spans="1:9" ht="25.5" x14ac:dyDescent="0.2">
      <c r="A1010" s="140" t="s">
        <v>83</v>
      </c>
      <c r="B1010" s="79" t="s">
        <v>221</v>
      </c>
      <c r="C1010" s="137" t="s">
        <v>598</v>
      </c>
      <c r="D1010" s="141" t="s">
        <v>84</v>
      </c>
      <c r="E1010" s="141"/>
      <c r="F1010" s="138">
        <f>F1011+F1012</f>
        <v>15192</v>
      </c>
      <c r="G1010" s="138">
        <f t="shared" ref="G1010:H1010" si="440">G1011+G1012</f>
        <v>15192</v>
      </c>
      <c r="H1010" s="139">
        <f t="shared" si="440"/>
        <v>15192</v>
      </c>
      <c r="I1010" s="72"/>
    </row>
    <row r="1011" spans="1:9" x14ac:dyDescent="0.2">
      <c r="A1011" s="140" t="s">
        <v>85</v>
      </c>
      <c r="B1011" s="79" t="s">
        <v>221</v>
      </c>
      <c r="C1011" s="137" t="s">
        <v>598</v>
      </c>
      <c r="D1011" s="141" t="s">
        <v>86</v>
      </c>
      <c r="E1011" s="141">
        <v>900303</v>
      </c>
      <c r="F1011" s="138">
        <v>12485</v>
      </c>
      <c r="G1011" s="138">
        <v>12485</v>
      </c>
      <c r="H1011" s="139">
        <v>12485</v>
      </c>
      <c r="I1011" s="72"/>
    </row>
    <row r="1012" spans="1:9" x14ac:dyDescent="0.2">
      <c r="A1012" s="140" t="s">
        <v>96</v>
      </c>
      <c r="B1012" s="79" t="s">
        <v>221</v>
      </c>
      <c r="C1012" s="137" t="s">
        <v>598</v>
      </c>
      <c r="D1012" s="141" t="s">
        <v>97</v>
      </c>
      <c r="E1012" s="141">
        <v>900303</v>
      </c>
      <c r="F1012" s="138">
        <v>2707</v>
      </c>
      <c r="G1012" s="138">
        <v>2707</v>
      </c>
      <c r="H1012" s="139">
        <v>2707</v>
      </c>
      <c r="I1012" s="72"/>
    </row>
    <row r="1013" spans="1:9" x14ac:dyDescent="0.2">
      <c r="A1013" s="123" t="s">
        <v>671</v>
      </c>
      <c r="B1013" s="82" t="s">
        <v>221</v>
      </c>
      <c r="C1013" s="135" t="s">
        <v>142</v>
      </c>
      <c r="D1013" s="154"/>
      <c r="E1013" s="154"/>
      <c r="F1013" s="132">
        <f>F1021+F1014</f>
        <v>38608.699999999997</v>
      </c>
      <c r="G1013" s="132">
        <f>G1021+G1014</f>
        <v>23018.400000000001</v>
      </c>
      <c r="H1013" s="133">
        <f>H1021+H1014</f>
        <v>18310.7</v>
      </c>
      <c r="I1013" s="72"/>
    </row>
    <row r="1014" spans="1:9" x14ac:dyDescent="0.2">
      <c r="A1014" s="123" t="s">
        <v>673</v>
      </c>
      <c r="B1014" s="82" t="s">
        <v>221</v>
      </c>
      <c r="C1014" s="135" t="s">
        <v>151</v>
      </c>
      <c r="D1014" s="145"/>
      <c r="E1014" s="145"/>
      <c r="F1014" s="132">
        <f t="shared" ref="F1014:H1016" si="441">F1015</f>
        <v>13047.699999999999</v>
      </c>
      <c r="G1014" s="132">
        <f t="shared" si="441"/>
        <v>2443.4</v>
      </c>
      <c r="H1014" s="133">
        <f t="shared" si="441"/>
        <v>2307.7000000000003</v>
      </c>
      <c r="I1014" s="72"/>
    </row>
    <row r="1015" spans="1:9" ht="38.25" x14ac:dyDescent="0.2">
      <c r="A1015" s="123" t="s">
        <v>674</v>
      </c>
      <c r="B1015" s="82" t="s">
        <v>221</v>
      </c>
      <c r="C1015" s="135" t="s">
        <v>152</v>
      </c>
      <c r="D1015" s="145"/>
      <c r="E1015" s="145"/>
      <c r="F1015" s="132">
        <f>F1016</f>
        <v>13047.699999999999</v>
      </c>
      <c r="G1015" s="132">
        <f t="shared" si="441"/>
        <v>2443.4</v>
      </c>
      <c r="H1015" s="132">
        <f t="shared" si="441"/>
        <v>2307.7000000000003</v>
      </c>
      <c r="I1015" s="72"/>
    </row>
    <row r="1016" spans="1:9" x14ac:dyDescent="0.2">
      <c r="A1016" s="180" t="s">
        <v>129</v>
      </c>
      <c r="B1016" s="79" t="s">
        <v>221</v>
      </c>
      <c r="C1016" s="137" t="s">
        <v>376</v>
      </c>
      <c r="D1016" s="141"/>
      <c r="E1016" s="141"/>
      <c r="F1016" s="138">
        <f t="shared" si="441"/>
        <v>13047.699999999999</v>
      </c>
      <c r="G1016" s="138">
        <f t="shared" si="441"/>
        <v>2443.4</v>
      </c>
      <c r="H1016" s="139">
        <f>H1017</f>
        <v>2307.7000000000003</v>
      </c>
      <c r="I1016" s="72"/>
    </row>
    <row r="1017" spans="1:9" x14ac:dyDescent="0.2">
      <c r="A1017" s="172" t="s">
        <v>113</v>
      </c>
      <c r="B1017" s="79" t="s">
        <v>221</v>
      </c>
      <c r="C1017" s="137" t="s">
        <v>376</v>
      </c>
      <c r="D1017" s="154" t="s">
        <v>114</v>
      </c>
      <c r="E1017" s="154"/>
      <c r="F1017" s="138">
        <f>F1019+F1020+F1018</f>
        <v>13047.699999999999</v>
      </c>
      <c r="G1017" s="138">
        <f t="shared" ref="G1017:H1017" si="442">G1019+G1020+G1018</f>
        <v>2443.4</v>
      </c>
      <c r="H1017" s="139">
        <f t="shared" si="442"/>
        <v>2307.7000000000003</v>
      </c>
      <c r="I1017" s="72"/>
    </row>
    <row r="1018" spans="1:9" ht="25.5" x14ac:dyDescent="0.2">
      <c r="A1018" s="172" t="s">
        <v>115</v>
      </c>
      <c r="B1018" s="79" t="s">
        <v>221</v>
      </c>
      <c r="C1018" s="137" t="s">
        <v>376</v>
      </c>
      <c r="D1018" s="154" t="s">
        <v>116</v>
      </c>
      <c r="E1018" s="154" t="s">
        <v>401</v>
      </c>
      <c r="F1018" s="138">
        <v>2111.9</v>
      </c>
      <c r="G1018" s="138">
        <v>411.6</v>
      </c>
      <c r="H1018" s="139">
        <v>334.3</v>
      </c>
      <c r="I1018" s="72"/>
    </row>
    <row r="1019" spans="1:9" ht="25.5" x14ac:dyDescent="0.2">
      <c r="A1019" s="172" t="s">
        <v>115</v>
      </c>
      <c r="B1019" s="79" t="s">
        <v>221</v>
      </c>
      <c r="C1019" s="137" t="s">
        <v>376</v>
      </c>
      <c r="D1019" s="154" t="s">
        <v>116</v>
      </c>
      <c r="E1019" s="154" t="s">
        <v>377</v>
      </c>
      <c r="F1019" s="138">
        <v>5467.9</v>
      </c>
      <c r="G1019" s="138">
        <v>1015.9</v>
      </c>
      <c r="H1019" s="139">
        <v>986.7</v>
      </c>
      <c r="I1019" s="72"/>
    </row>
    <row r="1020" spans="1:9" ht="25.5" x14ac:dyDescent="0.2">
      <c r="A1020" s="172" t="s">
        <v>115</v>
      </c>
      <c r="B1020" s="79" t="s">
        <v>221</v>
      </c>
      <c r="C1020" s="137" t="s">
        <v>376</v>
      </c>
      <c r="D1020" s="154" t="s">
        <v>116</v>
      </c>
      <c r="E1020" s="154" t="s">
        <v>235</v>
      </c>
      <c r="F1020" s="138">
        <v>5467.9</v>
      </c>
      <c r="G1020" s="138">
        <v>1015.9</v>
      </c>
      <c r="H1020" s="139">
        <v>986.7</v>
      </c>
      <c r="I1020" s="72"/>
    </row>
    <row r="1021" spans="1:9" ht="38.25" x14ac:dyDescent="0.2">
      <c r="A1021" s="123" t="s">
        <v>675</v>
      </c>
      <c r="B1021" s="82" t="s">
        <v>221</v>
      </c>
      <c r="C1021" s="135" t="s">
        <v>379</v>
      </c>
      <c r="D1021" s="145"/>
      <c r="E1021" s="145"/>
      <c r="F1021" s="132">
        <f t="shared" ref="F1021:H1022" si="443">F1022</f>
        <v>25561</v>
      </c>
      <c r="G1021" s="132">
        <f t="shared" si="443"/>
        <v>20575</v>
      </c>
      <c r="H1021" s="133">
        <f t="shared" si="443"/>
        <v>16003</v>
      </c>
      <c r="I1021" s="72"/>
    </row>
    <row r="1022" spans="1:9" ht="51" x14ac:dyDescent="0.2">
      <c r="A1022" s="123" t="s">
        <v>676</v>
      </c>
      <c r="B1022" s="82" t="s">
        <v>221</v>
      </c>
      <c r="C1022" s="135" t="s">
        <v>380</v>
      </c>
      <c r="D1022" s="145"/>
      <c r="E1022" s="145"/>
      <c r="F1022" s="132">
        <f>F1023</f>
        <v>25561</v>
      </c>
      <c r="G1022" s="132">
        <f t="shared" si="443"/>
        <v>20575</v>
      </c>
      <c r="H1022" s="133">
        <f t="shared" si="443"/>
        <v>16003</v>
      </c>
      <c r="I1022" s="72"/>
    </row>
    <row r="1023" spans="1:9" ht="51" x14ac:dyDescent="0.2">
      <c r="A1023" s="180" t="s">
        <v>378</v>
      </c>
      <c r="B1023" s="79" t="s">
        <v>221</v>
      </c>
      <c r="C1023" s="137" t="s">
        <v>381</v>
      </c>
      <c r="D1023" s="141"/>
      <c r="E1023" s="141"/>
      <c r="F1023" s="138">
        <f>F1026+F1024</f>
        <v>25561</v>
      </c>
      <c r="G1023" s="138">
        <f t="shared" ref="G1023:H1023" si="444">G1026+G1024</f>
        <v>20575</v>
      </c>
      <c r="H1023" s="138">
        <f t="shared" si="444"/>
        <v>16003</v>
      </c>
      <c r="I1023" s="72"/>
    </row>
    <row r="1024" spans="1:9" x14ac:dyDescent="0.2">
      <c r="A1024" s="172" t="s">
        <v>113</v>
      </c>
      <c r="B1024" s="79" t="s">
        <v>221</v>
      </c>
      <c r="C1024" s="137" t="s">
        <v>381</v>
      </c>
      <c r="D1024" s="154" t="s">
        <v>114</v>
      </c>
      <c r="E1024" s="141"/>
      <c r="F1024" s="138">
        <f>F1025</f>
        <v>10224.200000000001</v>
      </c>
      <c r="G1024" s="138">
        <f t="shared" ref="G1024:H1024" si="445">G1025</f>
        <v>0</v>
      </c>
      <c r="H1024" s="138">
        <f t="shared" si="445"/>
        <v>0</v>
      </c>
      <c r="I1024" s="72"/>
    </row>
    <row r="1025" spans="1:9" ht="25.5" x14ac:dyDescent="0.2">
      <c r="A1025" s="172" t="s">
        <v>115</v>
      </c>
      <c r="B1025" s="79" t="s">
        <v>221</v>
      </c>
      <c r="C1025" s="137" t="s">
        <v>381</v>
      </c>
      <c r="D1025" s="154" t="s">
        <v>116</v>
      </c>
      <c r="E1025" s="141">
        <v>900303</v>
      </c>
      <c r="F1025" s="138">
        <v>10224.200000000001</v>
      </c>
      <c r="G1025" s="138">
        <v>0</v>
      </c>
      <c r="H1025" s="139">
        <v>0</v>
      </c>
      <c r="I1025" s="72"/>
    </row>
    <row r="1026" spans="1:9" ht="25.5" x14ac:dyDescent="0.2">
      <c r="A1026" s="140" t="s">
        <v>102</v>
      </c>
      <c r="B1026" s="79" t="s">
        <v>221</v>
      </c>
      <c r="C1026" s="137" t="s">
        <v>381</v>
      </c>
      <c r="D1026" s="141" t="s">
        <v>103</v>
      </c>
      <c r="E1026" s="141"/>
      <c r="F1026" s="138">
        <f t="shared" ref="F1026:H1026" si="446">F1027</f>
        <v>15336.8</v>
      </c>
      <c r="G1026" s="138">
        <f t="shared" si="446"/>
        <v>20575</v>
      </c>
      <c r="H1026" s="139">
        <f t="shared" si="446"/>
        <v>16003</v>
      </c>
      <c r="I1026" s="72"/>
    </row>
    <row r="1027" spans="1:9" x14ac:dyDescent="0.2">
      <c r="A1027" s="140" t="s">
        <v>104</v>
      </c>
      <c r="B1027" s="79" t="s">
        <v>221</v>
      </c>
      <c r="C1027" s="137" t="s">
        <v>381</v>
      </c>
      <c r="D1027" s="141" t="s">
        <v>105</v>
      </c>
      <c r="E1027" s="141">
        <v>900303</v>
      </c>
      <c r="F1027" s="138">
        <v>15336.8</v>
      </c>
      <c r="G1027" s="138">
        <v>20575</v>
      </c>
      <c r="H1027" s="139">
        <v>16003</v>
      </c>
      <c r="I1027" s="72"/>
    </row>
    <row r="1028" spans="1:9" x14ac:dyDescent="0.2">
      <c r="A1028" s="106" t="s">
        <v>132</v>
      </c>
      <c r="B1028" s="95" t="s">
        <v>382</v>
      </c>
      <c r="C1028" s="95"/>
      <c r="D1028" s="96"/>
      <c r="E1028" s="96"/>
      <c r="F1028" s="132">
        <f>F1029+F1058</f>
        <v>114567.1</v>
      </c>
      <c r="G1028" s="132">
        <f>G1029+G1058</f>
        <v>111900</v>
      </c>
      <c r="H1028" s="133">
        <f>H1029+H1058</f>
        <v>511900.1</v>
      </c>
      <c r="I1028" s="72"/>
    </row>
    <row r="1029" spans="1:9" x14ac:dyDescent="0.2">
      <c r="A1029" s="80" t="s">
        <v>133</v>
      </c>
      <c r="B1029" s="82" t="s">
        <v>222</v>
      </c>
      <c r="C1029" s="79"/>
      <c r="D1029" s="114"/>
      <c r="E1029" s="114"/>
      <c r="F1029" s="132">
        <f>F1030+F1047</f>
        <v>69197.700000000012</v>
      </c>
      <c r="G1029" s="132">
        <f>G1030+G1047</f>
        <v>66650</v>
      </c>
      <c r="H1029" s="133">
        <f>H1030+H1047</f>
        <v>466650.1</v>
      </c>
      <c r="I1029" s="72"/>
    </row>
    <row r="1030" spans="1:9" x14ac:dyDescent="0.2">
      <c r="A1030" s="151" t="s">
        <v>492</v>
      </c>
      <c r="B1030" s="82" t="s">
        <v>222</v>
      </c>
      <c r="C1030" s="135" t="s">
        <v>165</v>
      </c>
      <c r="D1030" s="103"/>
      <c r="E1030" s="103"/>
      <c r="F1030" s="132">
        <f>F1031+F1042</f>
        <v>68791.400000000009</v>
      </c>
      <c r="G1030" s="132">
        <f>G1031+G1042</f>
        <v>66650</v>
      </c>
      <c r="H1030" s="133">
        <f>H1031+H1042</f>
        <v>66650</v>
      </c>
      <c r="I1030" s="72"/>
    </row>
    <row r="1031" spans="1:9" x14ac:dyDescent="0.2">
      <c r="A1031" s="151" t="s">
        <v>329</v>
      </c>
      <c r="B1031" s="82" t="s">
        <v>222</v>
      </c>
      <c r="C1031" s="135" t="s">
        <v>330</v>
      </c>
      <c r="D1031" s="88"/>
      <c r="E1031" s="88"/>
      <c r="F1031" s="132">
        <f>F1032</f>
        <v>67648.800000000003</v>
      </c>
      <c r="G1031" s="132">
        <f t="shared" ref="G1031:H1031" si="447">G1032</f>
        <v>66000</v>
      </c>
      <c r="H1031" s="133">
        <f t="shared" si="447"/>
        <v>66000</v>
      </c>
      <c r="I1031" s="72"/>
    </row>
    <row r="1032" spans="1:9" ht="38.25" x14ac:dyDescent="0.2">
      <c r="A1032" s="151" t="s">
        <v>493</v>
      </c>
      <c r="B1032" s="82" t="s">
        <v>222</v>
      </c>
      <c r="C1032" s="135" t="s">
        <v>333</v>
      </c>
      <c r="D1032" s="89"/>
      <c r="E1032" s="89"/>
      <c r="F1032" s="132">
        <f>F1033+F1036+F1039</f>
        <v>67648.800000000003</v>
      </c>
      <c r="G1032" s="132">
        <f t="shared" ref="G1032:H1032" si="448">G1033+G1036+G1039</f>
        <v>66000</v>
      </c>
      <c r="H1032" s="132">
        <f t="shared" si="448"/>
        <v>66000</v>
      </c>
      <c r="I1032" s="74">
        <f>I1033+I1036</f>
        <v>0</v>
      </c>
    </row>
    <row r="1033" spans="1:9" ht="25.5" x14ac:dyDescent="0.2">
      <c r="A1033" s="177" t="s">
        <v>332</v>
      </c>
      <c r="B1033" s="79" t="s">
        <v>222</v>
      </c>
      <c r="C1033" s="137" t="s">
        <v>334</v>
      </c>
      <c r="D1033" s="84"/>
      <c r="E1033" s="84"/>
      <c r="F1033" s="138">
        <f>F1034</f>
        <v>66545.2</v>
      </c>
      <c r="G1033" s="138">
        <f t="shared" ref="G1033:H1034" si="449">G1034</f>
        <v>65500</v>
      </c>
      <c r="H1033" s="139">
        <f t="shared" si="449"/>
        <v>65500</v>
      </c>
      <c r="I1033" s="72"/>
    </row>
    <row r="1034" spans="1:9" ht="25.5" x14ac:dyDescent="0.2">
      <c r="A1034" s="140" t="s">
        <v>83</v>
      </c>
      <c r="B1034" s="79" t="s">
        <v>222</v>
      </c>
      <c r="C1034" s="137" t="s">
        <v>334</v>
      </c>
      <c r="D1034" s="141" t="s">
        <v>84</v>
      </c>
      <c r="E1034" s="141"/>
      <c r="F1034" s="138">
        <f>F1035</f>
        <v>66545.2</v>
      </c>
      <c r="G1034" s="138">
        <f t="shared" si="449"/>
        <v>65500</v>
      </c>
      <c r="H1034" s="139">
        <f t="shared" si="449"/>
        <v>65500</v>
      </c>
      <c r="I1034" s="72"/>
    </row>
    <row r="1035" spans="1:9" x14ac:dyDescent="0.2">
      <c r="A1035" s="140" t="s">
        <v>96</v>
      </c>
      <c r="B1035" s="79" t="s">
        <v>222</v>
      </c>
      <c r="C1035" s="137" t="s">
        <v>334</v>
      </c>
      <c r="D1035" s="141" t="s">
        <v>97</v>
      </c>
      <c r="E1035" s="141">
        <v>900100</v>
      </c>
      <c r="F1035" s="138">
        <v>66545.2</v>
      </c>
      <c r="G1035" s="138">
        <v>65500</v>
      </c>
      <c r="H1035" s="139">
        <v>65500</v>
      </c>
      <c r="I1035" s="72"/>
    </row>
    <row r="1036" spans="1:9" ht="25.5" x14ac:dyDescent="0.2">
      <c r="A1036" s="177" t="s">
        <v>411</v>
      </c>
      <c r="B1036" s="79" t="s">
        <v>222</v>
      </c>
      <c r="C1036" s="137" t="s">
        <v>335</v>
      </c>
      <c r="D1036" s="84"/>
      <c r="E1036" s="84"/>
      <c r="F1036" s="138">
        <f>F1037</f>
        <v>980</v>
      </c>
      <c r="G1036" s="138">
        <f t="shared" ref="G1036:H1037" si="450">G1037</f>
        <v>500</v>
      </c>
      <c r="H1036" s="139">
        <f t="shared" si="450"/>
        <v>500</v>
      </c>
      <c r="I1036" s="72"/>
    </row>
    <row r="1037" spans="1:9" ht="25.5" x14ac:dyDescent="0.2">
      <c r="A1037" s="140" t="s">
        <v>83</v>
      </c>
      <c r="B1037" s="79" t="s">
        <v>222</v>
      </c>
      <c r="C1037" s="137" t="s">
        <v>335</v>
      </c>
      <c r="D1037" s="141" t="s">
        <v>84</v>
      </c>
      <c r="E1037" s="141"/>
      <c r="F1037" s="138">
        <f>F1038</f>
        <v>980</v>
      </c>
      <c r="G1037" s="138">
        <f t="shared" ref="G1037" si="451">G1038</f>
        <v>500</v>
      </c>
      <c r="H1037" s="139">
        <f t="shared" si="450"/>
        <v>500</v>
      </c>
      <c r="I1037" s="72"/>
    </row>
    <row r="1038" spans="1:9" x14ac:dyDescent="0.2">
      <c r="A1038" s="140" t="s">
        <v>96</v>
      </c>
      <c r="B1038" s="79" t="s">
        <v>222</v>
      </c>
      <c r="C1038" s="137" t="s">
        <v>335</v>
      </c>
      <c r="D1038" s="141" t="s">
        <v>97</v>
      </c>
      <c r="E1038" s="141">
        <v>900100</v>
      </c>
      <c r="F1038" s="138">
        <v>980</v>
      </c>
      <c r="G1038" s="138">
        <v>500</v>
      </c>
      <c r="H1038" s="139">
        <v>500</v>
      </c>
      <c r="I1038" s="72"/>
    </row>
    <row r="1039" spans="1:9" ht="25.5" x14ac:dyDescent="0.2">
      <c r="A1039" s="140" t="s">
        <v>892</v>
      </c>
      <c r="B1039" s="79" t="s">
        <v>222</v>
      </c>
      <c r="C1039" s="137" t="s">
        <v>893</v>
      </c>
      <c r="D1039" s="141"/>
      <c r="E1039" s="141"/>
      <c r="F1039" s="138">
        <f>F1040</f>
        <v>123.6</v>
      </c>
      <c r="G1039" s="138">
        <f t="shared" ref="G1039:H1040" si="452">G1040</f>
        <v>0</v>
      </c>
      <c r="H1039" s="138">
        <f t="shared" si="452"/>
        <v>0</v>
      </c>
      <c r="I1039" s="72"/>
    </row>
    <row r="1040" spans="1:9" ht="25.5" x14ac:dyDescent="0.2">
      <c r="A1040" s="140" t="s">
        <v>83</v>
      </c>
      <c r="B1040" s="79" t="s">
        <v>222</v>
      </c>
      <c r="C1040" s="137" t="s">
        <v>893</v>
      </c>
      <c r="D1040" s="141" t="s">
        <v>84</v>
      </c>
      <c r="E1040" s="141"/>
      <c r="F1040" s="138">
        <f>F1041</f>
        <v>123.6</v>
      </c>
      <c r="G1040" s="138">
        <f t="shared" si="452"/>
        <v>0</v>
      </c>
      <c r="H1040" s="138">
        <f t="shared" si="452"/>
        <v>0</v>
      </c>
      <c r="I1040" s="72"/>
    </row>
    <row r="1041" spans="1:9" x14ac:dyDescent="0.2">
      <c r="A1041" s="140" t="s">
        <v>96</v>
      </c>
      <c r="B1041" s="79" t="s">
        <v>222</v>
      </c>
      <c r="C1041" s="137" t="s">
        <v>893</v>
      </c>
      <c r="D1041" s="141" t="s">
        <v>97</v>
      </c>
      <c r="E1041" s="141">
        <v>900304</v>
      </c>
      <c r="F1041" s="138">
        <v>123.6</v>
      </c>
      <c r="G1041" s="138">
        <v>0</v>
      </c>
      <c r="H1041" s="139">
        <v>0</v>
      </c>
      <c r="I1041" s="72"/>
    </row>
    <row r="1042" spans="1:9" s="78" customFormat="1" x14ac:dyDescent="0.2">
      <c r="A1042" s="146" t="s">
        <v>120</v>
      </c>
      <c r="B1042" s="82" t="s">
        <v>222</v>
      </c>
      <c r="C1042" s="135" t="s">
        <v>166</v>
      </c>
      <c r="D1042" s="145"/>
      <c r="E1042" s="145"/>
      <c r="F1042" s="132">
        <f>F1043</f>
        <v>1142.5999999999999</v>
      </c>
      <c r="G1042" s="132">
        <f t="shared" ref="G1042:H1045" si="453">G1043</f>
        <v>650</v>
      </c>
      <c r="H1042" s="133">
        <f t="shared" si="453"/>
        <v>650</v>
      </c>
      <c r="I1042" s="91"/>
    </row>
    <row r="1043" spans="1:9" ht="25.5" x14ac:dyDescent="0.2">
      <c r="A1043" s="140" t="s">
        <v>348</v>
      </c>
      <c r="B1043" s="79" t="s">
        <v>222</v>
      </c>
      <c r="C1043" s="135" t="s">
        <v>188</v>
      </c>
      <c r="D1043" s="141"/>
      <c r="E1043" s="141"/>
      <c r="F1043" s="138">
        <f>F1044</f>
        <v>1142.5999999999999</v>
      </c>
      <c r="G1043" s="138">
        <f t="shared" si="453"/>
        <v>650</v>
      </c>
      <c r="H1043" s="139">
        <f t="shared" si="453"/>
        <v>650</v>
      </c>
      <c r="I1043" s="72"/>
    </row>
    <row r="1044" spans="1:9" ht="25.5" x14ac:dyDescent="0.2">
      <c r="A1044" s="140" t="s">
        <v>411</v>
      </c>
      <c r="B1044" s="79" t="s">
        <v>222</v>
      </c>
      <c r="C1044" s="137" t="s">
        <v>499</v>
      </c>
      <c r="D1044" s="141"/>
      <c r="E1044" s="141"/>
      <c r="F1044" s="138">
        <f>F1045</f>
        <v>1142.5999999999999</v>
      </c>
      <c r="G1044" s="138">
        <f t="shared" si="453"/>
        <v>650</v>
      </c>
      <c r="H1044" s="139">
        <f t="shared" si="453"/>
        <v>650</v>
      </c>
      <c r="I1044" s="72"/>
    </row>
    <row r="1045" spans="1:9" ht="25.5" x14ac:dyDescent="0.2">
      <c r="A1045" s="140" t="s">
        <v>67</v>
      </c>
      <c r="B1045" s="79" t="s">
        <v>222</v>
      </c>
      <c r="C1045" s="137" t="s">
        <v>499</v>
      </c>
      <c r="D1045" s="141" t="s">
        <v>68</v>
      </c>
      <c r="E1045" s="141"/>
      <c r="F1045" s="138">
        <f>F1046</f>
        <v>1142.5999999999999</v>
      </c>
      <c r="G1045" s="138">
        <f t="shared" ref="G1045" si="454">G1046</f>
        <v>650</v>
      </c>
      <c r="H1045" s="139">
        <f t="shared" si="453"/>
        <v>650</v>
      </c>
      <c r="I1045" s="72"/>
    </row>
    <row r="1046" spans="1:9" ht="25.5" x14ac:dyDescent="0.2">
      <c r="A1046" s="140" t="s">
        <v>69</v>
      </c>
      <c r="B1046" s="79" t="s">
        <v>222</v>
      </c>
      <c r="C1046" s="137" t="s">
        <v>499</v>
      </c>
      <c r="D1046" s="141" t="s">
        <v>70</v>
      </c>
      <c r="E1046" s="141">
        <v>900100</v>
      </c>
      <c r="F1046" s="138">
        <v>1142.5999999999999</v>
      </c>
      <c r="G1046" s="138">
        <v>650</v>
      </c>
      <c r="H1046" s="139">
        <v>650</v>
      </c>
      <c r="I1046" s="72"/>
    </row>
    <row r="1047" spans="1:9" ht="25.5" x14ac:dyDescent="0.2">
      <c r="A1047" s="123" t="s">
        <v>614</v>
      </c>
      <c r="B1047" s="82" t="s">
        <v>222</v>
      </c>
      <c r="C1047" s="176" t="s">
        <v>384</v>
      </c>
      <c r="D1047" s="145"/>
      <c r="E1047" s="145"/>
      <c r="F1047" s="132">
        <f t="shared" ref="F1047:H1049" si="455">F1048</f>
        <v>406.3</v>
      </c>
      <c r="G1047" s="132">
        <f t="shared" si="455"/>
        <v>0</v>
      </c>
      <c r="H1047" s="133">
        <f t="shared" si="455"/>
        <v>400000.1</v>
      </c>
      <c r="I1047" s="72"/>
    </row>
    <row r="1048" spans="1:9" ht="25.5" x14ac:dyDescent="0.2">
      <c r="A1048" s="123" t="s">
        <v>615</v>
      </c>
      <c r="B1048" s="82" t="s">
        <v>222</v>
      </c>
      <c r="C1048" s="176" t="s">
        <v>385</v>
      </c>
      <c r="D1048" s="145"/>
      <c r="E1048" s="145"/>
      <c r="F1048" s="132">
        <f>F1049+F1054</f>
        <v>406.3</v>
      </c>
      <c r="G1048" s="132">
        <f t="shared" ref="G1048:H1048" si="456">G1049+G1054</f>
        <v>0</v>
      </c>
      <c r="H1048" s="133">
        <f t="shared" si="456"/>
        <v>400000.1</v>
      </c>
      <c r="I1048" s="72"/>
    </row>
    <row r="1049" spans="1:9" x14ac:dyDescent="0.2">
      <c r="A1049" s="124" t="s">
        <v>616</v>
      </c>
      <c r="B1049" s="82" t="s">
        <v>222</v>
      </c>
      <c r="C1049" s="176" t="s">
        <v>386</v>
      </c>
      <c r="D1049" s="145"/>
      <c r="E1049" s="145"/>
      <c r="F1049" s="132">
        <f>F1050</f>
        <v>0</v>
      </c>
      <c r="G1049" s="132">
        <f t="shared" si="455"/>
        <v>0</v>
      </c>
      <c r="H1049" s="133">
        <f t="shared" si="455"/>
        <v>400000.1</v>
      </c>
      <c r="I1049" s="72"/>
    </row>
    <row r="1050" spans="1:9" ht="25.5" x14ac:dyDescent="0.2">
      <c r="A1050" s="152" t="s">
        <v>383</v>
      </c>
      <c r="B1050" s="79" t="s">
        <v>222</v>
      </c>
      <c r="C1050" s="205" t="s">
        <v>387</v>
      </c>
      <c r="D1050" s="141"/>
      <c r="E1050" s="141"/>
      <c r="F1050" s="138">
        <f>F1051</f>
        <v>0</v>
      </c>
      <c r="G1050" s="138">
        <f>G1051</f>
        <v>0</v>
      </c>
      <c r="H1050" s="139">
        <f>H1051</f>
        <v>400000.1</v>
      </c>
      <c r="I1050" s="72"/>
    </row>
    <row r="1051" spans="1:9" ht="25.5" x14ac:dyDescent="0.2">
      <c r="A1051" s="140" t="s">
        <v>102</v>
      </c>
      <c r="B1051" s="79" t="s">
        <v>222</v>
      </c>
      <c r="C1051" s="205" t="s">
        <v>387</v>
      </c>
      <c r="D1051" s="141">
        <v>400</v>
      </c>
      <c r="E1051" s="141"/>
      <c r="F1051" s="138">
        <f t="shared" ref="F1051:H1051" si="457">F1052+F1053</f>
        <v>0</v>
      </c>
      <c r="G1051" s="138">
        <f t="shared" si="457"/>
        <v>0</v>
      </c>
      <c r="H1051" s="139">
        <f t="shared" si="457"/>
        <v>400000.1</v>
      </c>
      <c r="I1051" s="72"/>
    </row>
    <row r="1052" spans="1:9" x14ac:dyDescent="0.2">
      <c r="A1052" s="140" t="s">
        <v>104</v>
      </c>
      <c r="B1052" s="79" t="s">
        <v>222</v>
      </c>
      <c r="C1052" s="205" t="s">
        <v>387</v>
      </c>
      <c r="D1052" s="141">
        <v>410</v>
      </c>
      <c r="E1052" s="141">
        <v>900302</v>
      </c>
      <c r="F1052" s="138">
        <v>0</v>
      </c>
      <c r="G1052" s="138">
        <v>0</v>
      </c>
      <c r="H1052" s="139">
        <v>398758.8</v>
      </c>
      <c r="I1052" s="72"/>
    </row>
    <row r="1053" spans="1:9" x14ac:dyDescent="0.2">
      <c r="A1053" s="140" t="s">
        <v>104</v>
      </c>
      <c r="B1053" s="79" t="s">
        <v>222</v>
      </c>
      <c r="C1053" s="205" t="s">
        <v>387</v>
      </c>
      <c r="D1053" s="141">
        <v>410</v>
      </c>
      <c r="E1053" s="141">
        <v>900100</v>
      </c>
      <c r="F1053" s="138">
        <v>0</v>
      </c>
      <c r="G1053" s="138">
        <v>0</v>
      </c>
      <c r="H1053" s="139">
        <v>1241.3</v>
      </c>
      <c r="I1053" s="72"/>
    </row>
    <row r="1054" spans="1:9" ht="25.5" x14ac:dyDescent="0.2">
      <c r="A1054" s="146" t="s">
        <v>819</v>
      </c>
      <c r="B1054" s="79" t="s">
        <v>222</v>
      </c>
      <c r="C1054" s="205" t="s">
        <v>834</v>
      </c>
      <c r="D1054" s="141"/>
      <c r="E1054" s="141"/>
      <c r="F1054" s="132">
        <f>F1055</f>
        <v>406.3</v>
      </c>
      <c r="G1054" s="132">
        <v>0</v>
      </c>
      <c r="H1054" s="133">
        <v>0</v>
      </c>
      <c r="I1054" s="72"/>
    </row>
    <row r="1055" spans="1:9" ht="25.5" x14ac:dyDescent="0.2">
      <c r="A1055" s="140" t="s">
        <v>833</v>
      </c>
      <c r="B1055" s="79" t="s">
        <v>222</v>
      </c>
      <c r="C1055" s="205" t="s">
        <v>834</v>
      </c>
      <c r="D1055" s="141"/>
      <c r="E1055" s="141"/>
      <c r="F1055" s="138">
        <f>F1056</f>
        <v>406.3</v>
      </c>
      <c r="G1055" s="138">
        <f t="shared" ref="G1055:H1056" si="458">G1056</f>
        <v>0</v>
      </c>
      <c r="H1055" s="139">
        <f t="shared" si="458"/>
        <v>0</v>
      </c>
      <c r="I1055" s="72"/>
    </row>
    <row r="1056" spans="1:9" ht="25.5" x14ac:dyDescent="0.2">
      <c r="A1056" s="140" t="s">
        <v>102</v>
      </c>
      <c r="B1056" s="79" t="s">
        <v>222</v>
      </c>
      <c r="C1056" s="205" t="s">
        <v>834</v>
      </c>
      <c r="D1056" s="141">
        <v>400</v>
      </c>
      <c r="E1056" s="141"/>
      <c r="F1056" s="138">
        <f>F1057</f>
        <v>406.3</v>
      </c>
      <c r="G1056" s="138">
        <f t="shared" si="458"/>
        <v>0</v>
      </c>
      <c r="H1056" s="139">
        <f t="shared" si="458"/>
        <v>0</v>
      </c>
      <c r="I1056" s="72"/>
    </row>
    <row r="1057" spans="1:9" x14ac:dyDescent="0.2">
      <c r="A1057" s="140" t="s">
        <v>104</v>
      </c>
      <c r="B1057" s="79" t="s">
        <v>222</v>
      </c>
      <c r="C1057" s="205" t="s">
        <v>834</v>
      </c>
      <c r="D1057" s="141">
        <v>410</v>
      </c>
      <c r="E1057" s="141">
        <v>900100</v>
      </c>
      <c r="F1057" s="138">
        <v>406.3</v>
      </c>
      <c r="G1057" s="138">
        <v>0</v>
      </c>
      <c r="H1057" s="139">
        <v>0</v>
      </c>
      <c r="I1057" s="72"/>
    </row>
    <row r="1058" spans="1:9" x14ac:dyDescent="0.2">
      <c r="A1058" s="97" t="s">
        <v>134</v>
      </c>
      <c r="B1058" s="82" t="s">
        <v>223</v>
      </c>
      <c r="C1058" s="137"/>
      <c r="D1058" s="141"/>
      <c r="E1058" s="141"/>
      <c r="F1058" s="132">
        <f>F1059</f>
        <v>45369.4</v>
      </c>
      <c r="G1058" s="132">
        <f t="shared" ref="G1058:H1058" si="459">G1059</f>
        <v>45250</v>
      </c>
      <c r="H1058" s="133">
        <f t="shared" si="459"/>
        <v>45250</v>
      </c>
      <c r="I1058" s="72"/>
    </row>
    <row r="1059" spans="1:9" x14ac:dyDescent="0.2">
      <c r="A1059" s="151" t="s">
        <v>328</v>
      </c>
      <c r="B1059" s="82" t="s">
        <v>223</v>
      </c>
      <c r="C1059" s="135" t="s">
        <v>165</v>
      </c>
      <c r="D1059" s="141"/>
      <c r="E1059" s="141"/>
      <c r="F1059" s="132">
        <f>F1060+F1064</f>
        <v>45369.4</v>
      </c>
      <c r="G1059" s="132">
        <f>G1060+G1064</f>
        <v>45250</v>
      </c>
      <c r="H1059" s="133">
        <f>H1060+H1064</f>
        <v>45250</v>
      </c>
      <c r="I1059" s="72"/>
    </row>
    <row r="1060" spans="1:9" x14ac:dyDescent="0.2">
      <c r="A1060" s="151" t="s">
        <v>329</v>
      </c>
      <c r="B1060" s="82" t="s">
        <v>223</v>
      </c>
      <c r="C1060" s="135" t="s">
        <v>330</v>
      </c>
      <c r="D1060" s="141"/>
      <c r="E1060" s="141"/>
      <c r="F1060" s="132">
        <f>F1061</f>
        <v>250</v>
      </c>
      <c r="G1060" s="132">
        <f t="shared" ref="G1060:H1062" si="460">G1061</f>
        <v>250</v>
      </c>
      <c r="H1060" s="133">
        <f t="shared" si="460"/>
        <v>250</v>
      </c>
      <c r="I1060" s="72"/>
    </row>
    <row r="1061" spans="1:9" ht="38.25" x14ac:dyDescent="0.2">
      <c r="A1061" s="151" t="s">
        <v>331</v>
      </c>
      <c r="B1061" s="82" t="s">
        <v>223</v>
      </c>
      <c r="C1061" s="135" t="s">
        <v>333</v>
      </c>
      <c r="D1061" s="141"/>
      <c r="E1061" s="141"/>
      <c r="F1061" s="132">
        <f>F1062</f>
        <v>250</v>
      </c>
      <c r="G1061" s="132">
        <f t="shared" si="460"/>
        <v>250</v>
      </c>
      <c r="H1061" s="133">
        <f t="shared" si="460"/>
        <v>250</v>
      </c>
      <c r="I1061" s="72"/>
    </row>
    <row r="1062" spans="1:9" ht="25.5" x14ac:dyDescent="0.2">
      <c r="A1062" s="140" t="s">
        <v>83</v>
      </c>
      <c r="B1062" s="79" t="s">
        <v>223</v>
      </c>
      <c r="C1062" s="137" t="s">
        <v>335</v>
      </c>
      <c r="D1062" s="141" t="s">
        <v>84</v>
      </c>
      <c r="E1062" s="141"/>
      <c r="F1062" s="138">
        <f>F1063</f>
        <v>250</v>
      </c>
      <c r="G1062" s="138">
        <f t="shared" si="460"/>
        <v>250</v>
      </c>
      <c r="H1062" s="139">
        <f t="shared" si="460"/>
        <v>250</v>
      </c>
      <c r="I1062" s="72"/>
    </row>
    <row r="1063" spans="1:9" x14ac:dyDescent="0.2">
      <c r="A1063" s="140" t="s">
        <v>85</v>
      </c>
      <c r="B1063" s="79" t="s">
        <v>223</v>
      </c>
      <c r="C1063" s="137" t="s">
        <v>335</v>
      </c>
      <c r="D1063" s="141" t="s">
        <v>86</v>
      </c>
      <c r="E1063" s="141">
        <v>900100</v>
      </c>
      <c r="F1063" s="138">
        <v>250</v>
      </c>
      <c r="G1063" s="138">
        <v>250</v>
      </c>
      <c r="H1063" s="139">
        <v>250</v>
      </c>
      <c r="I1063" s="72"/>
    </row>
    <row r="1064" spans="1:9" x14ac:dyDescent="0.2">
      <c r="A1064" s="151" t="s">
        <v>336</v>
      </c>
      <c r="B1064" s="82" t="s">
        <v>223</v>
      </c>
      <c r="C1064" s="135" t="s">
        <v>494</v>
      </c>
      <c r="D1064" s="88"/>
      <c r="E1064" s="88"/>
      <c r="F1064" s="132">
        <f>F1065+F1069</f>
        <v>45119.4</v>
      </c>
      <c r="G1064" s="132">
        <f t="shared" ref="G1064:H1064" si="461">G1065+G1069</f>
        <v>45000</v>
      </c>
      <c r="H1064" s="132">
        <f t="shared" si="461"/>
        <v>45000</v>
      </c>
      <c r="I1064" s="72"/>
    </row>
    <row r="1065" spans="1:9" x14ac:dyDescent="0.2">
      <c r="A1065" s="151" t="s">
        <v>497</v>
      </c>
      <c r="B1065" s="82" t="s">
        <v>223</v>
      </c>
      <c r="C1065" s="135" t="s">
        <v>495</v>
      </c>
      <c r="D1065" s="89"/>
      <c r="E1065" s="89"/>
      <c r="F1065" s="132">
        <f>F1066</f>
        <v>45000</v>
      </c>
      <c r="G1065" s="132">
        <f>G1066</f>
        <v>45000</v>
      </c>
      <c r="H1065" s="133">
        <f>H1066</f>
        <v>45000</v>
      </c>
      <c r="I1065" s="72"/>
    </row>
    <row r="1066" spans="1:9" ht="38.25" x14ac:dyDescent="0.2">
      <c r="A1066" s="177" t="s">
        <v>498</v>
      </c>
      <c r="B1066" s="79" t="s">
        <v>223</v>
      </c>
      <c r="C1066" s="137" t="s">
        <v>496</v>
      </c>
      <c r="D1066" s="84"/>
      <c r="E1066" s="84"/>
      <c r="F1066" s="138">
        <f t="shared" ref="F1066:H1067" si="462">F1067</f>
        <v>45000</v>
      </c>
      <c r="G1066" s="138">
        <f t="shared" si="462"/>
        <v>45000</v>
      </c>
      <c r="H1066" s="139">
        <f t="shared" si="462"/>
        <v>45000</v>
      </c>
      <c r="I1066" s="72"/>
    </row>
    <row r="1067" spans="1:9" ht="25.5" x14ac:dyDescent="0.2">
      <c r="A1067" s="140" t="s">
        <v>83</v>
      </c>
      <c r="B1067" s="79" t="s">
        <v>223</v>
      </c>
      <c r="C1067" s="137" t="s">
        <v>496</v>
      </c>
      <c r="D1067" s="141" t="s">
        <v>84</v>
      </c>
      <c r="E1067" s="141"/>
      <c r="F1067" s="138">
        <f t="shared" si="462"/>
        <v>45000</v>
      </c>
      <c r="G1067" s="138">
        <f t="shared" si="462"/>
        <v>45000</v>
      </c>
      <c r="H1067" s="139">
        <f t="shared" si="462"/>
        <v>45000</v>
      </c>
      <c r="I1067" s="72"/>
    </row>
    <row r="1068" spans="1:9" x14ac:dyDescent="0.2">
      <c r="A1068" s="140" t="s">
        <v>85</v>
      </c>
      <c r="B1068" s="79" t="s">
        <v>223</v>
      </c>
      <c r="C1068" s="137" t="s">
        <v>496</v>
      </c>
      <c r="D1068" s="141" t="s">
        <v>86</v>
      </c>
      <c r="E1068" s="141">
        <v>900100</v>
      </c>
      <c r="F1068" s="138">
        <v>45000</v>
      </c>
      <c r="G1068" s="138">
        <v>45000</v>
      </c>
      <c r="H1068" s="139">
        <v>45000</v>
      </c>
      <c r="I1068" s="72"/>
    </row>
    <row r="1069" spans="1:9" ht="38.25" x14ac:dyDescent="0.2">
      <c r="A1069" s="146" t="s">
        <v>894</v>
      </c>
      <c r="B1069" s="82" t="s">
        <v>223</v>
      </c>
      <c r="C1069" s="135" t="s">
        <v>895</v>
      </c>
      <c r="D1069" s="145"/>
      <c r="E1069" s="145"/>
      <c r="F1069" s="132">
        <f>F1070</f>
        <v>119.4</v>
      </c>
      <c r="G1069" s="132">
        <f t="shared" ref="G1069:H1071" si="463">G1070</f>
        <v>0</v>
      </c>
      <c r="H1069" s="132">
        <f t="shared" si="463"/>
        <v>0</v>
      </c>
      <c r="I1069" s="72"/>
    </row>
    <row r="1070" spans="1:9" ht="25.5" x14ac:dyDescent="0.2">
      <c r="A1070" s="140" t="s">
        <v>892</v>
      </c>
      <c r="B1070" s="79" t="s">
        <v>223</v>
      </c>
      <c r="C1070" s="137" t="s">
        <v>896</v>
      </c>
      <c r="D1070" s="141"/>
      <c r="E1070" s="141"/>
      <c r="F1070" s="138">
        <f>F1071</f>
        <v>119.4</v>
      </c>
      <c r="G1070" s="138">
        <f t="shared" si="463"/>
        <v>0</v>
      </c>
      <c r="H1070" s="138">
        <f t="shared" si="463"/>
        <v>0</v>
      </c>
      <c r="I1070" s="72"/>
    </row>
    <row r="1071" spans="1:9" ht="25.5" x14ac:dyDescent="0.2">
      <c r="A1071" s="140" t="s">
        <v>83</v>
      </c>
      <c r="B1071" s="79" t="s">
        <v>223</v>
      </c>
      <c r="C1071" s="137" t="s">
        <v>896</v>
      </c>
      <c r="D1071" s="141" t="s">
        <v>84</v>
      </c>
      <c r="E1071" s="141"/>
      <c r="F1071" s="138">
        <f>F1072</f>
        <v>119.4</v>
      </c>
      <c r="G1071" s="138">
        <f t="shared" si="463"/>
        <v>0</v>
      </c>
      <c r="H1071" s="138">
        <f t="shared" si="463"/>
        <v>0</v>
      </c>
      <c r="I1071" s="72"/>
    </row>
    <row r="1072" spans="1:9" x14ac:dyDescent="0.2">
      <c r="A1072" s="140" t="s">
        <v>85</v>
      </c>
      <c r="B1072" s="79" t="s">
        <v>223</v>
      </c>
      <c r="C1072" s="137" t="s">
        <v>896</v>
      </c>
      <c r="D1072" s="141" t="s">
        <v>86</v>
      </c>
      <c r="E1072" s="141">
        <v>900304</v>
      </c>
      <c r="F1072" s="138">
        <v>119.4</v>
      </c>
      <c r="G1072" s="138">
        <v>0</v>
      </c>
      <c r="H1072" s="139">
        <v>0</v>
      </c>
      <c r="I1072" s="72"/>
    </row>
    <row r="1073" spans="1:9" x14ac:dyDescent="0.2">
      <c r="A1073" s="146" t="s">
        <v>447</v>
      </c>
      <c r="B1073" s="82" t="s">
        <v>445</v>
      </c>
      <c r="C1073" s="137"/>
      <c r="D1073" s="141"/>
      <c r="E1073" s="141"/>
      <c r="F1073" s="132">
        <f>F1074</f>
        <v>11000</v>
      </c>
      <c r="G1073" s="132">
        <f t="shared" ref="G1073:H1074" si="464">G1074</f>
        <v>11000</v>
      </c>
      <c r="H1073" s="133">
        <f t="shared" si="464"/>
        <v>11000</v>
      </c>
      <c r="I1073" s="73" t="e">
        <f t="shared" ref="I1073" si="465">I1074</f>
        <v>#REF!</v>
      </c>
    </row>
    <row r="1074" spans="1:9" x14ac:dyDescent="0.2">
      <c r="A1074" s="146" t="s">
        <v>448</v>
      </c>
      <c r="B1074" s="82" t="s">
        <v>446</v>
      </c>
      <c r="C1074" s="137"/>
      <c r="D1074" s="141"/>
      <c r="E1074" s="141"/>
      <c r="F1074" s="132">
        <f>F1075</f>
        <v>11000</v>
      </c>
      <c r="G1074" s="132">
        <f t="shared" si="464"/>
        <v>11000</v>
      </c>
      <c r="H1074" s="132">
        <f t="shared" si="464"/>
        <v>11000</v>
      </c>
      <c r="I1074" s="73" t="e">
        <f>#REF!</f>
        <v>#REF!</v>
      </c>
    </row>
    <row r="1075" spans="1:9" ht="38.25" x14ac:dyDescent="0.2">
      <c r="A1075" s="151" t="s">
        <v>521</v>
      </c>
      <c r="B1075" s="82" t="s">
        <v>446</v>
      </c>
      <c r="C1075" s="135" t="s">
        <v>156</v>
      </c>
      <c r="D1075" s="89"/>
      <c r="E1075" s="89"/>
      <c r="F1075" s="132">
        <f>F1076</f>
        <v>11000</v>
      </c>
      <c r="G1075" s="132">
        <f t="shared" ref="G1075:H1076" si="466">G1076</f>
        <v>11000</v>
      </c>
      <c r="H1075" s="133">
        <f t="shared" si="466"/>
        <v>11000</v>
      </c>
      <c r="I1075" s="72"/>
    </row>
    <row r="1076" spans="1:9" ht="38.25" x14ac:dyDescent="0.2">
      <c r="A1076" s="151" t="s">
        <v>647</v>
      </c>
      <c r="B1076" s="82" t="s">
        <v>446</v>
      </c>
      <c r="C1076" s="135" t="s">
        <v>157</v>
      </c>
      <c r="D1076" s="89"/>
      <c r="E1076" s="89"/>
      <c r="F1076" s="132">
        <f>F1077</f>
        <v>11000</v>
      </c>
      <c r="G1076" s="132">
        <f t="shared" si="466"/>
        <v>11000</v>
      </c>
      <c r="H1076" s="133">
        <f t="shared" si="466"/>
        <v>11000</v>
      </c>
      <c r="I1076" s="72"/>
    </row>
    <row r="1077" spans="1:9" ht="25.5" x14ac:dyDescent="0.2">
      <c r="A1077" s="178" t="s">
        <v>648</v>
      </c>
      <c r="B1077" s="82" t="s">
        <v>446</v>
      </c>
      <c r="C1077" s="135" t="s">
        <v>158</v>
      </c>
      <c r="D1077" s="201"/>
      <c r="E1077" s="201"/>
      <c r="F1077" s="132">
        <f>F1078+F1084+F1087+F1083</f>
        <v>11000</v>
      </c>
      <c r="G1077" s="132">
        <f t="shared" ref="G1077:H1077" si="467">G1078+G1084+G1087+G1083</f>
        <v>11000</v>
      </c>
      <c r="H1077" s="132">
        <f t="shared" si="467"/>
        <v>11000</v>
      </c>
      <c r="I1077" s="72"/>
    </row>
    <row r="1078" spans="1:9" ht="102" x14ac:dyDescent="0.2">
      <c r="A1078" s="177" t="s">
        <v>773</v>
      </c>
      <c r="B1078" s="79" t="s">
        <v>446</v>
      </c>
      <c r="C1078" s="158" t="s">
        <v>771</v>
      </c>
      <c r="D1078" s="93"/>
      <c r="E1078" s="93"/>
      <c r="F1078" s="138">
        <f>F1079</f>
        <v>1468.8</v>
      </c>
      <c r="G1078" s="138">
        <f t="shared" ref="G1078:H1079" si="468">G1079</f>
        <v>5000</v>
      </c>
      <c r="H1078" s="139">
        <f t="shared" si="468"/>
        <v>5000</v>
      </c>
      <c r="I1078" s="72"/>
    </row>
    <row r="1079" spans="1:9" ht="25.5" x14ac:dyDescent="0.2">
      <c r="A1079" s="140" t="s">
        <v>67</v>
      </c>
      <c r="B1079" s="79" t="s">
        <v>446</v>
      </c>
      <c r="C1079" s="158" t="s">
        <v>771</v>
      </c>
      <c r="D1079" s="141" t="s">
        <v>68</v>
      </c>
      <c r="E1079" s="141"/>
      <c r="F1079" s="138">
        <f>F1080</f>
        <v>1468.8</v>
      </c>
      <c r="G1079" s="138">
        <f t="shared" si="468"/>
        <v>5000</v>
      </c>
      <c r="H1079" s="139">
        <f t="shared" si="468"/>
        <v>5000</v>
      </c>
      <c r="I1079" s="72"/>
    </row>
    <row r="1080" spans="1:9" ht="25.5" x14ac:dyDescent="0.2">
      <c r="A1080" s="140" t="s">
        <v>69</v>
      </c>
      <c r="B1080" s="79" t="s">
        <v>446</v>
      </c>
      <c r="C1080" s="158" t="s">
        <v>771</v>
      </c>
      <c r="D1080" s="141" t="s">
        <v>70</v>
      </c>
      <c r="E1080" s="141">
        <v>900100</v>
      </c>
      <c r="F1080" s="138">
        <v>1468.8</v>
      </c>
      <c r="G1080" s="138">
        <v>5000</v>
      </c>
      <c r="H1080" s="139">
        <v>5000</v>
      </c>
      <c r="I1080" s="72"/>
    </row>
    <row r="1081" spans="1:9" ht="102" x14ac:dyDescent="0.2">
      <c r="A1081" s="140" t="s">
        <v>874</v>
      </c>
      <c r="B1081" s="79" t="s">
        <v>446</v>
      </c>
      <c r="C1081" s="158" t="s">
        <v>873</v>
      </c>
      <c r="D1081" s="93"/>
      <c r="E1081" s="93"/>
      <c r="F1081" s="138">
        <f>F1082</f>
        <v>135</v>
      </c>
      <c r="G1081" s="138">
        <f t="shared" ref="G1081:H1082" si="469">G1082</f>
        <v>0</v>
      </c>
      <c r="H1081" s="138">
        <f t="shared" si="469"/>
        <v>0</v>
      </c>
      <c r="I1081" s="72"/>
    </row>
    <row r="1082" spans="1:9" ht="25.5" x14ac:dyDescent="0.2">
      <c r="A1082" s="140" t="s">
        <v>67</v>
      </c>
      <c r="B1082" s="79" t="s">
        <v>446</v>
      </c>
      <c r="C1082" s="158" t="s">
        <v>873</v>
      </c>
      <c r="D1082" s="141" t="s">
        <v>68</v>
      </c>
      <c r="E1082" s="141"/>
      <c r="F1082" s="138">
        <f>F1083</f>
        <v>135</v>
      </c>
      <c r="G1082" s="138">
        <f t="shared" si="469"/>
        <v>0</v>
      </c>
      <c r="H1082" s="138">
        <f t="shared" si="469"/>
        <v>0</v>
      </c>
      <c r="I1082" s="72"/>
    </row>
    <row r="1083" spans="1:9" ht="25.5" x14ac:dyDescent="0.2">
      <c r="A1083" s="140" t="s">
        <v>69</v>
      </c>
      <c r="B1083" s="79" t="s">
        <v>446</v>
      </c>
      <c r="C1083" s="158" t="s">
        <v>873</v>
      </c>
      <c r="D1083" s="141" t="s">
        <v>70</v>
      </c>
      <c r="E1083" s="141">
        <v>900100</v>
      </c>
      <c r="F1083" s="138">
        <v>135</v>
      </c>
      <c r="G1083" s="138">
        <v>0</v>
      </c>
      <c r="H1083" s="139">
        <v>0</v>
      </c>
      <c r="I1083" s="72"/>
    </row>
    <row r="1084" spans="1:9" ht="102" x14ac:dyDescent="0.2">
      <c r="A1084" s="177" t="s">
        <v>774</v>
      </c>
      <c r="B1084" s="79" t="s">
        <v>446</v>
      </c>
      <c r="C1084" s="158" t="s">
        <v>772</v>
      </c>
      <c r="D1084" s="93"/>
      <c r="E1084" s="93"/>
      <c r="F1084" s="138">
        <f>F1085</f>
        <v>6216.2</v>
      </c>
      <c r="G1084" s="138">
        <f t="shared" ref="G1084:H1085" si="470">G1085</f>
        <v>6000</v>
      </c>
      <c r="H1084" s="139">
        <f t="shared" si="470"/>
        <v>6000</v>
      </c>
      <c r="I1084" s="72"/>
    </row>
    <row r="1085" spans="1:9" ht="25.5" x14ac:dyDescent="0.2">
      <c r="A1085" s="140" t="s">
        <v>67</v>
      </c>
      <c r="B1085" s="79" t="s">
        <v>446</v>
      </c>
      <c r="C1085" s="158" t="s">
        <v>772</v>
      </c>
      <c r="D1085" s="141" t="s">
        <v>68</v>
      </c>
      <c r="E1085" s="141"/>
      <c r="F1085" s="138">
        <f>F1086</f>
        <v>6216.2</v>
      </c>
      <c r="G1085" s="138">
        <f t="shared" si="470"/>
        <v>6000</v>
      </c>
      <c r="H1085" s="139">
        <f t="shared" si="470"/>
        <v>6000</v>
      </c>
      <c r="I1085" s="72"/>
    </row>
    <row r="1086" spans="1:9" ht="25.5" x14ac:dyDescent="0.2">
      <c r="A1086" s="140" t="s">
        <v>69</v>
      </c>
      <c r="B1086" s="79" t="s">
        <v>446</v>
      </c>
      <c r="C1086" s="158" t="s">
        <v>772</v>
      </c>
      <c r="D1086" s="141" t="s">
        <v>70</v>
      </c>
      <c r="E1086" s="141">
        <v>900100</v>
      </c>
      <c r="F1086" s="138">
        <v>6216.2</v>
      </c>
      <c r="G1086" s="138">
        <v>6000</v>
      </c>
      <c r="H1086" s="139">
        <v>6000</v>
      </c>
      <c r="I1086" s="72"/>
    </row>
    <row r="1087" spans="1:9" ht="153" x14ac:dyDescent="0.2">
      <c r="A1087" s="140" t="s">
        <v>842</v>
      </c>
      <c r="B1087" s="79" t="s">
        <v>446</v>
      </c>
      <c r="C1087" s="158" t="s">
        <v>841</v>
      </c>
      <c r="D1087" s="141"/>
      <c r="E1087" s="141"/>
      <c r="F1087" s="138">
        <f>F1088</f>
        <v>3180</v>
      </c>
      <c r="G1087" s="138">
        <f t="shared" ref="G1087:H1088" si="471">G1088</f>
        <v>0</v>
      </c>
      <c r="H1087" s="139">
        <f t="shared" si="471"/>
        <v>0</v>
      </c>
      <c r="I1087" s="72"/>
    </row>
    <row r="1088" spans="1:9" ht="25.5" x14ac:dyDescent="0.2">
      <c r="A1088" s="140" t="s">
        <v>67</v>
      </c>
      <c r="B1088" s="79" t="s">
        <v>446</v>
      </c>
      <c r="C1088" s="158" t="s">
        <v>841</v>
      </c>
      <c r="D1088" s="141" t="s">
        <v>68</v>
      </c>
      <c r="E1088" s="141"/>
      <c r="F1088" s="138">
        <f>F1089</f>
        <v>3180</v>
      </c>
      <c r="G1088" s="138">
        <f t="shared" si="471"/>
        <v>0</v>
      </c>
      <c r="H1088" s="139">
        <f t="shared" si="471"/>
        <v>0</v>
      </c>
      <c r="I1088" s="72"/>
    </row>
    <row r="1089" spans="1:9" ht="25.5" x14ac:dyDescent="0.2">
      <c r="A1089" s="140" t="s">
        <v>69</v>
      </c>
      <c r="B1089" s="79" t="s">
        <v>446</v>
      </c>
      <c r="C1089" s="158" t="s">
        <v>841</v>
      </c>
      <c r="D1089" s="141" t="s">
        <v>70</v>
      </c>
      <c r="E1089" s="141">
        <v>900100</v>
      </c>
      <c r="F1089" s="138">
        <v>3180</v>
      </c>
      <c r="G1089" s="138">
        <v>0</v>
      </c>
      <c r="H1089" s="139">
        <v>0</v>
      </c>
      <c r="I1089" s="72"/>
    </row>
    <row r="1090" spans="1:9" ht="23.25" customHeight="1" x14ac:dyDescent="0.2">
      <c r="A1090" s="122" t="s">
        <v>512</v>
      </c>
      <c r="B1090" s="82" t="s">
        <v>388</v>
      </c>
      <c r="C1090" s="137"/>
      <c r="D1090" s="141"/>
      <c r="E1090" s="141"/>
      <c r="F1090" s="132">
        <f>F1091</f>
        <v>1000</v>
      </c>
      <c r="G1090" s="132">
        <f t="shared" ref="G1090:H1096" si="472">G1091</f>
        <v>5000</v>
      </c>
      <c r="H1090" s="133">
        <f t="shared" si="472"/>
        <v>5000</v>
      </c>
      <c r="I1090" s="72"/>
    </row>
    <row r="1091" spans="1:9" x14ac:dyDescent="0.2">
      <c r="A1091" s="97" t="s">
        <v>762</v>
      </c>
      <c r="B1091" s="82" t="s">
        <v>224</v>
      </c>
      <c r="C1091" s="137"/>
      <c r="D1091" s="141"/>
      <c r="E1091" s="141"/>
      <c r="F1091" s="132">
        <f>F1092</f>
        <v>1000</v>
      </c>
      <c r="G1091" s="132">
        <f t="shared" si="472"/>
        <v>5000</v>
      </c>
      <c r="H1091" s="133">
        <f t="shared" si="472"/>
        <v>5000</v>
      </c>
      <c r="I1091" s="72"/>
    </row>
    <row r="1092" spans="1:9" ht="25.5" x14ac:dyDescent="0.2">
      <c r="A1092" s="134" t="s">
        <v>691</v>
      </c>
      <c r="B1092" s="82" t="s">
        <v>224</v>
      </c>
      <c r="C1092" s="135" t="s">
        <v>174</v>
      </c>
      <c r="D1092" s="184"/>
      <c r="E1092" s="184"/>
      <c r="F1092" s="132">
        <f>F1093</f>
        <v>1000</v>
      </c>
      <c r="G1092" s="132">
        <f t="shared" si="472"/>
        <v>5000</v>
      </c>
      <c r="H1092" s="133">
        <f t="shared" si="472"/>
        <v>5000</v>
      </c>
      <c r="I1092" s="72"/>
    </row>
    <row r="1093" spans="1:9" x14ac:dyDescent="0.2">
      <c r="A1093" s="134" t="s">
        <v>753</v>
      </c>
      <c r="B1093" s="82" t="s">
        <v>224</v>
      </c>
      <c r="C1093" s="135" t="s">
        <v>442</v>
      </c>
      <c r="D1093" s="141"/>
      <c r="E1093" s="141"/>
      <c r="F1093" s="132">
        <f t="shared" ref="F1093:G1096" si="473">F1094</f>
        <v>1000</v>
      </c>
      <c r="G1093" s="132">
        <f t="shared" si="473"/>
        <v>5000</v>
      </c>
      <c r="H1093" s="133">
        <f t="shared" si="472"/>
        <v>5000</v>
      </c>
      <c r="I1093" s="72"/>
    </row>
    <row r="1094" spans="1:9" ht="25.5" x14ac:dyDescent="0.2">
      <c r="A1094" s="142" t="s">
        <v>754</v>
      </c>
      <c r="B1094" s="82" t="s">
        <v>224</v>
      </c>
      <c r="C1094" s="135" t="s">
        <v>443</v>
      </c>
      <c r="D1094" s="141"/>
      <c r="E1094" s="141"/>
      <c r="F1094" s="132">
        <f>F1095</f>
        <v>1000</v>
      </c>
      <c r="G1094" s="132">
        <f t="shared" si="473"/>
        <v>5000</v>
      </c>
      <c r="H1094" s="133">
        <f t="shared" si="472"/>
        <v>5000</v>
      </c>
      <c r="I1094" s="72"/>
    </row>
    <row r="1095" spans="1:9" x14ac:dyDescent="0.2">
      <c r="A1095" s="171" t="s">
        <v>136</v>
      </c>
      <c r="B1095" s="79" t="s">
        <v>224</v>
      </c>
      <c r="C1095" s="137" t="s">
        <v>761</v>
      </c>
      <c r="D1095" s="141"/>
      <c r="E1095" s="141"/>
      <c r="F1095" s="138">
        <f>F1096</f>
        <v>1000</v>
      </c>
      <c r="G1095" s="138">
        <f t="shared" si="473"/>
        <v>5000</v>
      </c>
      <c r="H1095" s="139">
        <f t="shared" si="472"/>
        <v>5000</v>
      </c>
      <c r="I1095" s="72"/>
    </row>
    <row r="1096" spans="1:9" x14ac:dyDescent="0.2">
      <c r="A1096" s="140" t="s">
        <v>135</v>
      </c>
      <c r="B1096" s="79" t="s">
        <v>224</v>
      </c>
      <c r="C1096" s="137" t="s">
        <v>761</v>
      </c>
      <c r="D1096" s="141">
        <v>700</v>
      </c>
      <c r="E1096" s="141"/>
      <c r="F1096" s="138">
        <f t="shared" si="473"/>
        <v>1000</v>
      </c>
      <c r="G1096" s="138">
        <f t="shared" si="473"/>
        <v>5000</v>
      </c>
      <c r="H1096" s="139">
        <f t="shared" si="472"/>
        <v>5000</v>
      </c>
      <c r="I1096" s="72"/>
    </row>
    <row r="1097" spans="1:9" x14ac:dyDescent="0.2">
      <c r="A1097" s="140" t="s">
        <v>136</v>
      </c>
      <c r="B1097" s="79" t="s">
        <v>224</v>
      </c>
      <c r="C1097" s="137" t="s">
        <v>761</v>
      </c>
      <c r="D1097" s="141">
        <v>730</v>
      </c>
      <c r="E1097" s="141">
        <v>900100</v>
      </c>
      <c r="F1097" s="138">
        <v>1000</v>
      </c>
      <c r="G1097" s="138">
        <v>5000</v>
      </c>
      <c r="H1097" s="139">
        <v>5000</v>
      </c>
      <c r="I1097" s="72"/>
    </row>
    <row r="1098" spans="1:9" ht="13.5" thickBot="1" x14ac:dyDescent="0.25">
      <c r="A1098" s="222" t="s">
        <v>31</v>
      </c>
      <c r="B1098" s="223"/>
      <c r="C1098" s="223"/>
      <c r="D1098" s="223"/>
      <c r="E1098" s="208"/>
      <c r="F1098" s="206">
        <f>F10+F216+F224+F289+F443+F578+F605+F918+F971+F1028+F1090+F1073</f>
        <v>4299408.8899999997</v>
      </c>
      <c r="G1098" s="206">
        <f>G10+G216+G224+G289+G443+G578+G605+G918+G971+G1028+G1090+G1073</f>
        <v>3615271.6</v>
      </c>
      <c r="H1098" s="207">
        <f>H10+H216+H224+H289+H443+H578+H605+H918+H971+H1028+H1090+H1073</f>
        <v>3611631.0000000005</v>
      </c>
      <c r="I1098" s="72"/>
    </row>
  </sheetData>
  <autoFilter ref="B1:J1098" xr:uid="{00000000-0009-0000-0000-000000000000}"/>
  <mergeCells count="14">
    <mergeCell ref="F2:H2"/>
    <mergeCell ref="F3:H3"/>
    <mergeCell ref="A1098:D1098"/>
    <mergeCell ref="A6:A8"/>
    <mergeCell ref="B7:B8"/>
    <mergeCell ref="C7:C8"/>
    <mergeCell ref="D7:D8"/>
    <mergeCell ref="B6:E6"/>
    <mergeCell ref="F6:F8"/>
    <mergeCell ref="E7:E8"/>
    <mergeCell ref="A4:H4"/>
    <mergeCell ref="G6:G8"/>
    <mergeCell ref="H6:H8"/>
    <mergeCell ref="F5:H5"/>
  </mergeCells>
  <phoneticPr fontId="4" type="noConversion"/>
  <pageMargins left="0.98425196850393704" right="0.62992125984251968" top="0.35433070866141736" bottom="0.39370078740157483" header="0.31496062992125984" footer="0.31496062992125984"/>
  <pageSetup scale="59" fitToHeight="2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140625" defaultRowHeight="12.75" x14ac:dyDescent="0.2"/>
  <cols>
    <col min="1" max="13" width="0.5703125" style="28" customWidth="1" collapsed="1"/>
    <col min="14" max="15" width="35.5703125" style="28" customWidth="1" collapsed="1"/>
    <col min="16" max="17" width="5.5703125" style="28" customWidth="1" collapsed="1"/>
    <col min="18" max="18" width="10.5703125" style="28" customWidth="1" collapsed="1"/>
    <col min="19" max="19" width="4.5703125" style="28" customWidth="1" collapsed="1"/>
    <col min="20" max="20" width="9.85546875" style="28" customWidth="1" collapsed="1"/>
    <col min="21" max="21" width="10" style="28" customWidth="1" collapsed="1"/>
    <col min="22" max="22" width="10.140625" style="28" customWidth="1" collapsed="1"/>
    <col min="23" max="23" width="9.85546875" style="28" customWidth="1" collapsed="1"/>
    <col min="24" max="24" width="14.42578125" style="28" customWidth="1" collapsed="1"/>
    <col min="25" max="25" width="12.5703125" style="28" customWidth="1" collapsed="1"/>
    <col min="26" max="26" width="2.42578125" style="28" customWidth="1" collapsed="1"/>
    <col min="27" max="27" width="14.42578125" style="28" customWidth="1" collapsed="1"/>
    <col min="28" max="28" width="0.5703125" style="28" customWidth="1" collapsed="1"/>
    <col min="29" max="974" width="8.5703125" style="28" customWidth="1" collapsed="1"/>
    <col min="975" max="16384" width="9.140625" style="28" collapsed="1"/>
  </cols>
  <sheetData>
    <row r="1" spans="1:27" ht="15" x14ac:dyDescent="0.25">
      <c r="A1" s="1"/>
      <c r="B1" s="254" t="s">
        <v>0</v>
      </c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</row>
    <row r="2" spans="1:27" hidden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">
      <c r="A3" s="3"/>
      <c r="B3" s="255" t="s">
        <v>1</v>
      </c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</row>
    <row r="4" spans="1:27" ht="9" customHeight="1" x14ac:dyDescent="0.2">
      <c r="A4" s="2"/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">
      <c r="A5" s="3"/>
      <c r="B5" s="255" t="s">
        <v>2</v>
      </c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</row>
    <row r="6" spans="1:27" ht="18.75" customHeight="1" thickBot="1" x14ac:dyDescent="0.25">
      <c r="A6" s="2"/>
      <c r="B6" s="258" t="s">
        <v>44</v>
      </c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4" customFormat="1" ht="23.25" customHeight="1" thickBot="1" x14ac:dyDescent="0.25">
      <c r="A7" s="21"/>
      <c r="B7" s="256" t="s">
        <v>3</v>
      </c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6"/>
      <c r="N7" s="256"/>
      <c r="O7" s="256"/>
      <c r="P7" s="22" t="s">
        <v>4</v>
      </c>
      <c r="Q7" s="22" t="s">
        <v>5</v>
      </c>
      <c r="R7" s="23" t="s">
        <v>6</v>
      </c>
      <c r="S7" s="23" t="s">
        <v>7</v>
      </c>
      <c r="T7" s="23" t="s">
        <v>41</v>
      </c>
      <c r="U7" s="23" t="s">
        <v>45</v>
      </c>
      <c r="V7" s="23" t="s">
        <v>53</v>
      </c>
      <c r="W7" s="23" t="s">
        <v>51</v>
      </c>
      <c r="X7" s="23" t="s">
        <v>8</v>
      </c>
      <c r="Y7" s="257" t="s">
        <v>9</v>
      </c>
      <c r="Z7" s="257"/>
      <c r="AA7" s="33" t="s">
        <v>10</v>
      </c>
    </row>
    <row r="8" spans="1:27" ht="13.5" thickBot="1" x14ac:dyDescent="0.25">
      <c r="A8" s="4"/>
      <c r="B8" s="242" t="s">
        <v>11</v>
      </c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30" t="s">
        <v>11</v>
      </c>
      <c r="Q8" s="30" t="s">
        <v>11</v>
      </c>
      <c r="R8" s="30" t="s">
        <v>11</v>
      </c>
      <c r="S8" s="30" t="s">
        <v>11</v>
      </c>
      <c r="T8" s="30" t="s">
        <v>11</v>
      </c>
      <c r="U8" s="30" t="s">
        <v>11</v>
      </c>
      <c r="V8" s="30" t="s">
        <v>11</v>
      </c>
      <c r="W8" s="30" t="s">
        <v>11</v>
      </c>
      <c r="X8" s="30" t="s">
        <v>11</v>
      </c>
      <c r="Y8" s="243" t="s">
        <v>11</v>
      </c>
      <c r="Z8" s="243"/>
      <c r="AA8" s="35" t="s">
        <v>11</v>
      </c>
    </row>
    <row r="9" spans="1:27" x14ac:dyDescent="0.2">
      <c r="A9" s="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ht="12.75" customHeight="1" x14ac:dyDescent="0.2">
      <c r="A10" s="5"/>
      <c r="B10" s="244" t="s">
        <v>12</v>
      </c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4"/>
      <c r="N10" s="244"/>
      <c r="O10" s="244"/>
      <c r="P10" s="9" t="s">
        <v>13</v>
      </c>
      <c r="Q10" s="9"/>
      <c r="R10" s="9"/>
      <c r="S10" s="9"/>
      <c r="T10" s="9"/>
      <c r="U10" s="9"/>
      <c r="V10" s="9"/>
      <c r="W10" s="9"/>
      <c r="X10" s="38" t="s">
        <v>14</v>
      </c>
      <c r="Y10" s="245" t="s">
        <v>15</v>
      </c>
      <c r="Z10" s="245"/>
      <c r="AA10" s="39" t="s">
        <v>16</v>
      </c>
    </row>
    <row r="11" spans="1:27" ht="14.25" customHeight="1" x14ac:dyDescent="0.2">
      <c r="A11" s="5"/>
      <c r="B11" s="16"/>
      <c r="C11" s="246" t="s">
        <v>17</v>
      </c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10" t="s">
        <v>13</v>
      </c>
      <c r="Q11" s="10" t="s">
        <v>18</v>
      </c>
      <c r="R11" s="10"/>
      <c r="S11" s="10"/>
      <c r="T11" s="10"/>
      <c r="U11" s="10"/>
      <c r="V11" s="10"/>
      <c r="W11" s="10"/>
      <c r="X11" s="40" t="s">
        <v>14</v>
      </c>
      <c r="Y11" s="247" t="s">
        <v>15</v>
      </c>
      <c r="Z11" s="247"/>
      <c r="AA11" s="41" t="s">
        <v>16</v>
      </c>
    </row>
    <row r="12" spans="1:27" ht="14.25" customHeight="1" x14ac:dyDescent="0.2">
      <c r="A12" s="5"/>
      <c r="B12" s="16"/>
      <c r="C12" s="42"/>
      <c r="D12" s="253" t="s">
        <v>19</v>
      </c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11" t="s">
        <v>13</v>
      </c>
      <c r="Q12" s="11" t="s">
        <v>20</v>
      </c>
      <c r="R12" s="11"/>
      <c r="S12" s="11"/>
      <c r="T12" s="11"/>
      <c r="U12" s="11"/>
      <c r="V12" s="11"/>
      <c r="W12" s="11"/>
      <c r="X12" s="27" t="s">
        <v>14</v>
      </c>
      <c r="Y12" s="248" t="s">
        <v>15</v>
      </c>
      <c r="Z12" s="248"/>
      <c r="AA12" s="43" t="s">
        <v>16</v>
      </c>
    </row>
    <row r="13" spans="1:27" ht="12.75" customHeight="1" x14ac:dyDescent="0.2">
      <c r="A13" s="5"/>
      <c r="B13" s="16"/>
      <c r="C13" s="42"/>
      <c r="D13" s="44"/>
      <c r="E13" s="249" t="s">
        <v>21</v>
      </c>
      <c r="F13" s="249"/>
      <c r="G13" s="249"/>
      <c r="H13" s="249"/>
      <c r="I13" s="249"/>
      <c r="J13" s="249"/>
      <c r="K13" s="249"/>
      <c r="L13" s="249"/>
      <c r="M13" s="249"/>
      <c r="N13" s="249"/>
      <c r="O13" s="249"/>
      <c r="P13" s="12" t="s">
        <v>13</v>
      </c>
      <c r="Q13" s="12" t="s">
        <v>20</v>
      </c>
      <c r="R13" s="12" t="s">
        <v>22</v>
      </c>
      <c r="S13" s="12"/>
      <c r="T13" s="12"/>
      <c r="U13" s="12"/>
      <c r="V13" s="12"/>
      <c r="W13" s="12"/>
      <c r="X13" s="45" t="s">
        <v>14</v>
      </c>
      <c r="Y13" s="250" t="s">
        <v>15</v>
      </c>
      <c r="Z13" s="250"/>
      <c r="AA13" s="46" t="s">
        <v>16</v>
      </c>
    </row>
    <row r="14" spans="1:27" ht="12.75" customHeight="1" x14ac:dyDescent="0.2">
      <c r="A14" s="5"/>
      <c r="B14" s="16"/>
      <c r="C14" s="42"/>
      <c r="D14" s="44"/>
      <c r="E14" s="17"/>
      <c r="F14" s="251" t="s">
        <v>23</v>
      </c>
      <c r="G14" s="251"/>
      <c r="H14" s="251"/>
      <c r="I14" s="251"/>
      <c r="J14" s="251"/>
      <c r="K14" s="251"/>
      <c r="L14" s="251"/>
      <c r="M14" s="251"/>
      <c r="N14" s="251"/>
      <c r="O14" s="251"/>
      <c r="P14" s="13" t="s">
        <v>13</v>
      </c>
      <c r="Q14" s="13" t="s">
        <v>20</v>
      </c>
      <c r="R14" s="13" t="s">
        <v>24</v>
      </c>
      <c r="S14" s="13"/>
      <c r="T14" s="13"/>
      <c r="U14" s="13"/>
      <c r="V14" s="13"/>
      <c r="W14" s="13"/>
      <c r="X14" s="47" t="s">
        <v>14</v>
      </c>
      <c r="Y14" s="252" t="s">
        <v>15</v>
      </c>
      <c r="Z14" s="252"/>
      <c r="AA14" s="48" t="s">
        <v>16</v>
      </c>
    </row>
    <row r="15" spans="1:27" ht="12.75" customHeight="1" x14ac:dyDescent="0.2">
      <c r="A15" s="5"/>
      <c r="B15" s="16"/>
      <c r="C15" s="42"/>
      <c r="D15" s="44"/>
      <c r="E15" s="17"/>
      <c r="F15" s="18"/>
      <c r="G15" s="259" t="s">
        <v>25</v>
      </c>
      <c r="H15" s="259"/>
      <c r="I15" s="259"/>
      <c r="J15" s="259"/>
      <c r="K15" s="259"/>
      <c r="L15" s="259"/>
      <c r="M15" s="259"/>
      <c r="N15" s="259"/>
      <c r="O15" s="259"/>
      <c r="P15" s="14" t="s">
        <v>13</v>
      </c>
      <c r="Q15" s="14" t="s">
        <v>20</v>
      </c>
      <c r="R15" s="14" t="s">
        <v>26</v>
      </c>
      <c r="S15" s="14"/>
      <c r="T15" s="14"/>
      <c r="U15" s="14"/>
      <c r="V15" s="14"/>
      <c r="W15" s="14"/>
      <c r="X15" s="49" t="s">
        <v>14</v>
      </c>
      <c r="Y15" s="260" t="s">
        <v>15</v>
      </c>
      <c r="Z15" s="260"/>
      <c r="AA15" s="50" t="s">
        <v>16</v>
      </c>
    </row>
    <row r="16" spans="1:27" ht="12.75" customHeight="1" x14ac:dyDescent="0.2">
      <c r="A16" s="5"/>
      <c r="B16" s="16"/>
      <c r="C16" s="42"/>
      <c r="D16" s="44"/>
      <c r="E16" s="17"/>
      <c r="F16" s="18"/>
      <c r="G16" s="19"/>
      <c r="H16" s="261" t="s">
        <v>27</v>
      </c>
      <c r="I16" s="261"/>
      <c r="J16" s="261"/>
      <c r="K16" s="261"/>
      <c r="L16" s="261"/>
      <c r="M16" s="261"/>
      <c r="N16" s="261"/>
      <c r="O16" s="261"/>
      <c r="P16" s="15" t="s">
        <v>13</v>
      </c>
      <c r="Q16" s="15" t="s">
        <v>20</v>
      </c>
      <c r="R16" s="15" t="s">
        <v>28</v>
      </c>
      <c r="S16" s="15"/>
      <c r="T16" s="15"/>
      <c r="U16" s="15"/>
      <c r="V16" s="15"/>
      <c r="W16" s="15"/>
      <c r="X16" s="51" t="s">
        <v>14</v>
      </c>
      <c r="Y16" s="262" t="s">
        <v>15</v>
      </c>
      <c r="Z16" s="262"/>
      <c r="AA16" s="52" t="s">
        <v>16</v>
      </c>
    </row>
    <row r="17" spans="1:30" ht="12.75" customHeight="1" x14ac:dyDescent="0.2">
      <c r="A17" s="5"/>
      <c r="B17" s="16"/>
      <c r="C17" s="42"/>
      <c r="D17" s="44"/>
      <c r="E17" s="17"/>
      <c r="F17" s="18"/>
      <c r="G17" s="19"/>
      <c r="H17" s="20"/>
      <c r="I17" s="264" t="s">
        <v>55</v>
      </c>
      <c r="J17" s="265"/>
      <c r="K17" s="265"/>
      <c r="L17" s="265"/>
      <c r="M17" s="265"/>
      <c r="N17" s="265"/>
      <c r="O17" s="266"/>
      <c r="P17" s="64" t="s">
        <v>13</v>
      </c>
      <c r="Q17" s="64" t="s">
        <v>20</v>
      </c>
      <c r="R17" s="64" t="s">
        <v>28</v>
      </c>
      <c r="S17" s="64" t="s">
        <v>57</v>
      </c>
      <c r="T17" s="64"/>
      <c r="U17" s="64"/>
      <c r="V17" s="64"/>
      <c r="W17" s="64"/>
      <c r="X17" s="65" t="s">
        <v>14</v>
      </c>
      <c r="Y17" s="263" t="s">
        <v>15</v>
      </c>
      <c r="Z17" s="263"/>
      <c r="AA17" s="66" t="s">
        <v>16</v>
      </c>
      <c r="AD17" s="28" t="s">
        <v>47</v>
      </c>
    </row>
    <row r="18" spans="1:30" ht="12.75" customHeight="1" x14ac:dyDescent="0.2">
      <c r="A18" s="5"/>
      <c r="B18" s="16"/>
      <c r="C18" s="42"/>
      <c r="D18" s="44"/>
      <c r="E18" s="17"/>
      <c r="F18" s="18"/>
      <c r="G18" s="19"/>
      <c r="H18" s="20"/>
      <c r="I18" s="239" t="s">
        <v>56</v>
      </c>
      <c r="J18" s="240"/>
      <c r="K18" s="240"/>
      <c r="L18" s="240"/>
      <c r="M18" s="240"/>
      <c r="N18" s="240"/>
      <c r="O18" s="241"/>
      <c r="P18" s="26" t="s">
        <v>13</v>
      </c>
      <c r="Q18" s="26" t="s">
        <v>20</v>
      </c>
      <c r="R18" s="26" t="s">
        <v>28</v>
      </c>
      <c r="S18" s="26" t="s">
        <v>58</v>
      </c>
      <c r="T18" s="26"/>
      <c r="U18" s="26"/>
      <c r="V18" s="26"/>
      <c r="W18" s="26"/>
      <c r="X18" s="53" t="s">
        <v>14</v>
      </c>
      <c r="Y18" s="237" t="s">
        <v>15</v>
      </c>
      <c r="Z18" s="237"/>
      <c r="AA18" s="54" t="s">
        <v>16</v>
      </c>
    </row>
    <row r="19" spans="1:30" ht="12.75" customHeight="1" x14ac:dyDescent="0.2">
      <c r="A19" s="5"/>
      <c r="B19" s="16"/>
      <c r="C19" s="42"/>
      <c r="D19" s="44"/>
      <c r="E19" s="17"/>
      <c r="F19" s="18"/>
      <c r="G19" s="19"/>
      <c r="H19" s="20"/>
      <c r="I19" s="234" t="s">
        <v>29</v>
      </c>
      <c r="J19" s="235"/>
      <c r="K19" s="235"/>
      <c r="L19" s="235"/>
      <c r="M19" s="235"/>
      <c r="N19" s="235"/>
      <c r="O19" s="236"/>
      <c r="P19" s="67" t="s">
        <v>13</v>
      </c>
      <c r="Q19" s="67" t="s">
        <v>20</v>
      </c>
      <c r="R19" s="67" t="s">
        <v>28</v>
      </c>
      <c r="S19" s="67" t="s">
        <v>30</v>
      </c>
      <c r="T19" s="67"/>
      <c r="U19" s="67"/>
      <c r="V19" s="67"/>
      <c r="W19" s="67"/>
      <c r="X19" s="68" t="s">
        <v>14</v>
      </c>
      <c r="Y19" s="238" t="s">
        <v>15</v>
      </c>
      <c r="Z19" s="238"/>
      <c r="AA19" s="69" t="s">
        <v>16</v>
      </c>
    </row>
    <row r="20" spans="1:30" ht="12.75" customHeight="1" x14ac:dyDescent="0.2">
      <c r="A20" s="5"/>
      <c r="B20" s="16"/>
      <c r="C20" s="42"/>
      <c r="D20" s="44"/>
      <c r="E20" s="17"/>
      <c r="F20" s="18"/>
      <c r="G20" s="19"/>
      <c r="H20" s="20"/>
      <c r="I20" s="24"/>
      <c r="J20" s="275" t="s">
        <v>42</v>
      </c>
      <c r="K20" s="276"/>
      <c r="L20" s="276"/>
      <c r="M20" s="276"/>
      <c r="N20" s="276"/>
      <c r="O20" s="277"/>
      <c r="P20" s="55" t="s">
        <v>13</v>
      </c>
      <c r="Q20" s="55" t="s">
        <v>20</v>
      </c>
      <c r="R20" s="55" t="s">
        <v>28</v>
      </c>
      <c r="S20" s="55" t="s">
        <v>30</v>
      </c>
      <c r="T20" s="29" t="s">
        <v>43</v>
      </c>
      <c r="U20" s="29"/>
      <c r="V20" s="29"/>
      <c r="W20" s="29"/>
      <c r="X20" s="56" t="s">
        <v>14</v>
      </c>
      <c r="Y20" s="267" t="s">
        <v>15</v>
      </c>
      <c r="Z20" s="267"/>
      <c r="AA20" s="57" t="s">
        <v>16</v>
      </c>
    </row>
    <row r="21" spans="1:30" ht="12.75" customHeight="1" x14ac:dyDescent="0.2">
      <c r="A21" s="5"/>
      <c r="B21" s="16"/>
      <c r="C21" s="42"/>
      <c r="D21" s="44"/>
      <c r="E21" s="17"/>
      <c r="F21" s="18"/>
      <c r="G21" s="19"/>
      <c r="H21" s="20"/>
      <c r="I21" s="24"/>
      <c r="J21" s="31"/>
      <c r="K21" s="275" t="s">
        <v>49</v>
      </c>
      <c r="L21" s="276"/>
      <c r="M21" s="276"/>
      <c r="N21" s="276"/>
      <c r="O21" s="277"/>
      <c r="P21" s="55" t="s">
        <v>13</v>
      </c>
      <c r="Q21" s="55" t="s">
        <v>20</v>
      </c>
      <c r="R21" s="55" t="s">
        <v>28</v>
      </c>
      <c r="S21" s="55" t="s">
        <v>30</v>
      </c>
      <c r="T21" s="29" t="s">
        <v>43</v>
      </c>
      <c r="U21" s="29" t="s">
        <v>46</v>
      </c>
      <c r="V21" s="29"/>
      <c r="W21" s="29"/>
      <c r="X21" s="56" t="s">
        <v>14</v>
      </c>
      <c r="Y21" s="267" t="s">
        <v>15</v>
      </c>
      <c r="Z21" s="267"/>
      <c r="AA21" s="57" t="s">
        <v>16</v>
      </c>
    </row>
    <row r="22" spans="1:30" ht="12.75" customHeight="1" x14ac:dyDescent="0.2">
      <c r="A22" s="5"/>
      <c r="B22" s="16"/>
      <c r="C22" s="42"/>
      <c r="D22" s="44"/>
      <c r="E22" s="17"/>
      <c r="F22" s="18"/>
      <c r="G22" s="19"/>
      <c r="H22" s="20"/>
      <c r="I22" s="24"/>
      <c r="J22" s="31"/>
      <c r="K22" s="31"/>
      <c r="L22" s="275" t="s">
        <v>54</v>
      </c>
      <c r="M22" s="276"/>
      <c r="N22" s="276"/>
      <c r="O22" s="277"/>
      <c r="P22" s="55" t="s">
        <v>13</v>
      </c>
      <c r="Q22" s="55" t="s">
        <v>20</v>
      </c>
      <c r="R22" s="55" t="s">
        <v>28</v>
      </c>
      <c r="S22" s="55" t="s">
        <v>30</v>
      </c>
      <c r="T22" s="29" t="s">
        <v>43</v>
      </c>
      <c r="U22" s="29" t="s">
        <v>46</v>
      </c>
      <c r="V22" s="29" t="s">
        <v>52</v>
      </c>
      <c r="W22" s="29"/>
      <c r="X22" s="56" t="s">
        <v>14</v>
      </c>
      <c r="Y22" s="267" t="s">
        <v>15</v>
      </c>
      <c r="Z22" s="267"/>
      <c r="AA22" s="57" t="s">
        <v>16</v>
      </c>
    </row>
    <row r="23" spans="1:30" ht="12.75" customHeight="1" x14ac:dyDescent="0.2">
      <c r="A23" s="5"/>
      <c r="B23" s="16"/>
      <c r="C23" s="42"/>
      <c r="D23" s="44"/>
      <c r="E23" s="17"/>
      <c r="F23" s="18"/>
      <c r="G23" s="19"/>
      <c r="H23" s="20"/>
      <c r="I23" s="24"/>
      <c r="J23" s="32"/>
      <c r="K23" s="32"/>
      <c r="L23" s="32"/>
      <c r="M23" s="278" t="s">
        <v>50</v>
      </c>
      <c r="N23" s="279"/>
      <c r="O23" s="280"/>
      <c r="P23" s="55" t="s">
        <v>13</v>
      </c>
      <c r="Q23" s="55" t="s">
        <v>20</v>
      </c>
      <c r="R23" s="55" t="s">
        <v>28</v>
      </c>
      <c r="S23" s="55" t="s">
        <v>30</v>
      </c>
      <c r="T23" s="29" t="s">
        <v>43</v>
      </c>
      <c r="U23" s="29" t="s">
        <v>46</v>
      </c>
      <c r="V23" s="29" t="s">
        <v>52</v>
      </c>
      <c r="W23" s="29" t="s">
        <v>48</v>
      </c>
      <c r="X23" s="56" t="s">
        <v>14</v>
      </c>
      <c r="Y23" s="267" t="s">
        <v>15</v>
      </c>
      <c r="Z23" s="267"/>
      <c r="AA23" s="57" t="s">
        <v>16</v>
      </c>
    </row>
    <row r="24" spans="1:30" ht="14.45" customHeight="1" thickBot="1" x14ac:dyDescent="0.25">
      <c r="X24" s="58"/>
      <c r="Y24" s="269"/>
      <c r="Z24" s="269"/>
      <c r="AA24" s="58"/>
    </row>
    <row r="25" spans="1:30" ht="13.5" thickBot="1" x14ac:dyDescent="0.25">
      <c r="A25" s="5"/>
      <c r="B25" s="272" t="s">
        <v>31</v>
      </c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4"/>
      <c r="X25" s="59" t="s">
        <v>14</v>
      </c>
      <c r="Y25" s="270" t="s">
        <v>15</v>
      </c>
      <c r="Z25" s="270"/>
      <c r="AA25" s="60" t="s">
        <v>16</v>
      </c>
    </row>
    <row r="26" spans="1:30" x14ac:dyDescent="0.2"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30" ht="12.75" customHeight="1" x14ac:dyDescent="0.2">
      <c r="B27" s="255" t="s">
        <v>32</v>
      </c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61" t="s">
        <v>33</v>
      </c>
      <c r="P27" s="62"/>
      <c r="Q27" s="271"/>
      <c r="R27" s="271"/>
      <c r="S27" s="62"/>
      <c r="T27" s="62"/>
      <c r="U27" s="62"/>
      <c r="V27" s="62"/>
      <c r="W27" s="62"/>
      <c r="X27" s="271" t="s">
        <v>34</v>
      </c>
      <c r="Y27" s="271"/>
      <c r="Z27" s="62"/>
      <c r="AA27" s="63" t="s">
        <v>35</v>
      </c>
    </row>
    <row r="28" spans="1:30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5" t="s">
        <v>36</v>
      </c>
      <c r="P28" s="25"/>
      <c r="Q28" s="268" t="s">
        <v>37</v>
      </c>
      <c r="R28" s="268"/>
      <c r="S28" s="25"/>
      <c r="T28" s="25"/>
      <c r="U28" s="25"/>
      <c r="V28" s="25"/>
      <c r="W28" s="25"/>
      <c r="X28" s="268" t="s">
        <v>38</v>
      </c>
      <c r="Y28" s="268"/>
      <c r="Z28" s="25"/>
      <c r="AA28" s="25" t="s">
        <v>39</v>
      </c>
    </row>
    <row r="29" spans="1:30" x14ac:dyDescent="0.2">
      <c r="I29" s="8" t="s">
        <v>40</v>
      </c>
      <c r="J29" s="8"/>
      <c r="K29" s="8"/>
      <c r="L29" s="8"/>
      <c r="M29" s="8"/>
      <c r="N29" s="8"/>
    </row>
  </sheetData>
  <mergeCells count="45"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  <mergeCell ref="G15:O15"/>
    <mergeCell ref="Y15:Z15"/>
    <mergeCell ref="H16:O16"/>
    <mergeCell ref="Y16:Z16"/>
    <mergeCell ref="Y17:Z17"/>
    <mergeCell ref="I17:O17"/>
    <mergeCell ref="B1:AA1"/>
    <mergeCell ref="B3:AA3"/>
    <mergeCell ref="B5:AA5"/>
    <mergeCell ref="B7:O7"/>
    <mergeCell ref="Y7:Z7"/>
    <mergeCell ref="B4:N4"/>
    <mergeCell ref="B6:N6"/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2023-2025</vt:lpstr>
      <vt:lpstr>Лист1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'2023-2025'!Область_печати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User</cp:lastModifiedBy>
  <cp:revision>0</cp:revision>
  <cp:lastPrinted>2023-08-25T13:24:16Z</cp:lastPrinted>
  <dcterms:created xsi:type="dcterms:W3CDTF">2017-02-20T14:15:25Z</dcterms:created>
  <dcterms:modified xsi:type="dcterms:W3CDTF">2023-08-28T07:09:02Z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