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7390B3FC-FEBF-411F-96A6-86ABDC0DFAF1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Паспорт" sheetId="1" r:id="rId1"/>
    <sheet name="Подпрограмма 1" sheetId="8" r:id="rId2"/>
    <sheet name="Подпрограмма 2" sheetId="6" r:id="rId3"/>
    <sheet name="Приложение 1 к программе" sheetId="7" r:id="rId4"/>
  </sheets>
  <definedNames>
    <definedName name="_xlnm.Print_Area" localSheetId="0">Паспорт!$A$1:$G$23</definedName>
    <definedName name="_xlnm.Print_Area" localSheetId="3">'Приложение 1 к программе'!$A$1:$P$184</definedName>
  </definedNames>
  <calcPr calcId="181029"/>
</workbook>
</file>

<file path=xl/calcChain.xml><?xml version="1.0" encoding="utf-8"?>
<calcChain xmlns="http://schemas.openxmlformats.org/spreadsheetml/2006/main">
  <c r="B17" i="1" l="1"/>
  <c r="B18" i="1"/>
  <c r="B19" i="1"/>
  <c r="B21" i="1"/>
  <c r="B22" i="1"/>
  <c r="B23" i="1"/>
  <c r="E96" i="6"/>
  <c r="E30" i="6"/>
  <c r="D23" i="1"/>
  <c r="E23" i="1"/>
  <c r="J137" i="7"/>
  <c r="J135" i="7"/>
  <c r="J134" i="7"/>
  <c r="O133" i="7"/>
  <c r="N133" i="7"/>
  <c r="M133" i="7"/>
  <c r="L133" i="7"/>
  <c r="K40" i="7" l="1"/>
  <c r="K41" i="7"/>
  <c r="J41" i="7" s="1"/>
  <c r="J62" i="7"/>
  <c r="J61" i="7"/>
  <c r="J60" i="7"/>
  <c r="J59" i="7"/>
  <c r="O58" i="7"/>
  <c r="N58" i="7"/>
  <c r="M58" i="7"/>
  <c r="L58" i="7"/>
  <c r="K58" i="7"/>
  <c r="J57" i="7"/>
  <c r="J56" i="7"/>
  <c r="J55" i="7"/>
  <c r="J54" i="7"/>
  <c r="O53" i="7"/>
  <c r="N53" i="7"/>
  <c r="M53" i="7"/>
  <c r="L53" i="7"/>
  <c r="K53" i="7"/>
  <c r="J52" i="7"/>
  <c r="J51" i="7"/>
  <c r="J50" i="7"/>
  <c r="J49" i="7"/>
  <c r="O48" i="7"/>
  <c r="N48" i="7"/>
  <c r="M48" i="7"/>
  <c r="L48" i="7"/>
  <c r="K48" i="7"/>
  <c r="J47" i="7"/>
  <c r="J46" i="7"/>
  <c r="J45" i="7"/>
  <c r="J44" i="7"/>
  <c r="O43" i="7"/>
  <c r="N43" i="7"/>
  <c r="M43" i="7"/>
  <c r="L43" i="7"/>
  <c r="K43" i="7"/>
  <c r="J82" i="7"/>
  <c r="J81" i="7"/>
  <c r="J80" i="7"/>
  <c r="J79" i="7"/>
  <c r="O78" i="7"/>
  <c r="N78" i="7"/>
  <c r="M78" i="7"/>
  <c r="L78" i="7"/>
  <c r="K78" i="7"/>
  <c r="J96" i="7"/>
  <c r="J95" i="7"/>
  <c r="J94" i="7"/>
  <c r="J93" i="7"/>
  <c r="O92" i="7"/>
  <c r="N92" i="7"/>
  <c r="M92" i="7"/>
  <c r="L92" i="7"/>
  <c r="K92" i="7"/>
  <c r="J77" i="7"/>
  <c r="J76" i="7"/>
  <c r="J75" i="7"/>
  <c r="J74" i="7"/>
  <c r="O73" i="7"/>
  <c r="N73" i="7"/>
  <c r="M73" i="7"/>
  <c r="L73" i="7"/>
  <c r="K73" i="7"/>
  <c r="J72" i="7"/>
  <c r="J71" i="7"/>
  <c r="J70" i="7"/>
  <c r="J69" i="7"/>
  <c r="O68" i="7"/>
  <c r="N68" i="7"/>
  <c r="M68" i="7"/>
  <c r="L68" i="7"/>
  <c r="K68" i="7"/>
  <c r="J67" i="7"/>
  <c r="J66" i="7"/>
  <c r="J65" i="7"/>
  <c r="J64" i="7"/>
  <c r="O63" i="7"/>
  <c r="N63" i="7"/>
  <c r="M63" i="7"/>
  <c r="L63" i="7"/>
  <c r="K63" i="7"/>
  <c r="J42" i="7"/>
  <c r="J40" i="7"/>
  <c r="J39" i="7"/>
  <c r="O38" i="7"/>
  <c r="N38" i="7"/>
  <c r="M38" i="7"/>
  <c r="L38" i="7"/>
  <c r="J43" i="7" l="1"/>
  <c r="J53" i="7"/>
  <c r="J63" i="7"/>
  <c r="J73" i="7"/>
  <c r="J78" i="7"/>
  <c r="J48" i="7"/>
  <c r="J58" i="7"/>
  <c r="K38" i="7"/>
  <c r="G38" i="7" s="1"/>
  <c r="J68" i="7"/>
  <c r="G92" i="7"/>
  <c r="J92" i="7"/>
  <c r="J38" i="7" l="1"/>
  <c r="J21" i="7"/>
  <c r="J20" i="7"/>
  <c r="J18" i="7"/>
  <c r="J17" i="7"/>
  <c r="O16" i="7"/>
  <c r="N16" i="7"/>
  <c r="M16" i="7"/>
  <c r="L16" i="7"/>
  <c r="K16" i="7"/>
  <c r="G16" i="7" s="1"/>
  <c r="J16" i="7" l="1"/>
  <c r="L30" i="6"/>
  <c r="F104" i="6"/>
  <c r="L104" i="6"/>
  <c r="M104" i="6"/>
  <c r="N104" i="6"/>
  <c r="O104" i="6"/>
  <c r="E105" i="6"/>
  <c r="E106" i="6"/>
  <c r="E109" i="6"/>
  <c r="F12" i="8"/>
  <c r="M14" i="8"/>
  <c r="N14" i="8"/>
  <c r="O14" i="8"/>
  <c r="L14" i="8"/>
  <c r="F14" i="8"/>
  <c r="M26" i="8"/>
  <c r="N26" i="8"/>
  <c r="O26" i="8"/>
  <c r="M24" i="8"/>
  <c r="M23" i="8" s="1"/>
  <c r="N24" i="8"/>
  <c r="O24" i="8"/>
  <c r="O23" i="8" s="1"/>
  <c r="L24" i="8"/>
  <c r="F26" i="8"/>
  <c r="F23" i="8" s="1"/>
  <c r="E25" i="8"/>
  <c r="E27" i="8"/>
  <c r="F24" i="8"/>
  <c r="E64" i="8"/>
  <c r="E63" i="8"/>
  <c r="E62" i="8"/>
  <c r="E61" i="8"/>
  <c r="O60" i="8"/>
  <c r="N60" i="8"/>
  <c r="M60" i="8"/>
  <c r="L60" i="8"/>
  <c r="F60" i="8"/>
  <c r="E41" i="8"/>
  <c r="E40" i="8"/>
  <c r="E39" i="8"/>
  <c r="E38" i="8"/>
  <c r="O37" i="8"/>
  <c r="N37" i="8"/>
  <c r="M37" i="8"/>
  <c r="L37" i="8"/>
  <c r="F37" i="8"/>
  <c r="E33" i="8"/>
  <c r="E31" i="8"/>
  <c r="E30" i="8"/>
  <c r="E29" i="8"/>
  <c r="O28" i="8"/>
  <c r="N28" i="8"/>
  <c r="M28" i="8"/>
  <c r="L28" i="8"/>
  <c r="F28" i="8"/>
  <c r="N23" i="8"/>
  <c r="L23" i="8"/>
  <c r="E19" i="8"/>
  <c r="E18" i="8"/>
  <c r="E17" i="8"/>
  <c r="E16" i="8"/>
  <c r="O15" i="8"/>
  <c r="N15" i="8"/>
  <c r="M15" i="8"/>
  <c r="L15" i="8"/>
  <c r="F15" i="8"/>
  <c r="O13" i="8"/>
  <c r="N13" i="8"/>
  <c r="M13" i="8"/>
  <c r="M10" i="8" s="1"/>
  <c r="L13" i="8"/>
  <c r="F13" i="8"/>
  <c r="O12" i="8"/>
  <c r="N12" i="8"/>
  <c r="M12" i="8"/>
  <c r="L12" i="8"/>
  <c r="O11" i="8"/>
  <c r="N11" i="8"/>
  <c r="M11" i="8"/>
  <c r="L11" i="8"/>
  <c r="F11" i="8"/>
  <c r="O10" i="8"/>
  <c r="E13" i="8" l="1"/>
  <c r="N10" i="8"/>
  <c r="E12" i="8"/>
  <c r="E11" i="8"/>
  <c r="E15" i="8"/>
  <c r="L10" i="8"/>
  <c r="F10" i="8"/>
  <c r="E10" i="8" s="1"/>
  <c r="E26" i="8"/>
  <c r="E24" i="8"/>
  <c r="E37" i="8"/>
  <c r="E14" i="8"/>
  <c r="E23" i="8"/>
  <c r="E28" i="8"/>
  <c r="E60" i="8"/>
  <c r="E72" i="6"/>
  <c r="M133" i="6"/>
  <c r="N133" i="6"/>
  <c r="O133" i="6"/>
  <c r="L133" i="6"/>
  <c r="F133" i="6"/>
  <c r="F27" i="6" l="1"/>
  <c r="E27" i="6" s="1"/>
  <c r="F28" i="6"/>
  <c r="F31" i="6"/>
  <c r="E63" i="6" l="1"/>
  <c r="N30" i="6" l="1"/>
  <c r="O30" i="6"/>
  <c r="M60" i="6" l="1"/>
  <c r="N60" i="6"/>
  <c r="O60" i="6"/>
  <c r="L60" i="6"/>
  <c r="E125" i="6" l="1"/>
  <c r="E124" i="6"/>
  <c r="E123" i="6"/>
  <c r="E122" i="6"/>
  <c r="O121" i="6"/>
  <c r="N121" i="6"/>
  <c r="M121" i="6"/>
  <c r="L121" i="6"/>
  <c r="F121" i="6"/>
  <c r="E117" i="6"/>
  <c r="E116" i="6"/>
  <c r="E115" i="6"/>
  <c r="E114" i="6"/>
  <c r="O113" i="6"/>
  <c r="N113" i="6"/>
  <c r="M113" i="6"/>
  <c r="L113" i="6"/>
  <c r="F113" i="6"/>
  <c r="E121" i="6" l="1"/>
  <c r="E113" i="6"/>
  <c r="E18" i="6" l="1"/>
  <c r="E138" i="6" l="1"/>
  <c r="E137" i="6"/>
  <c r="E136" i="6"/>
  <c r="E135" i="6"/>
  <c r="O134" i="6"/>
  <c r="N134" i="6"/>
  <c r="M134" i="6"/>
  <c r="L134" i="6"/>
  <c r="F134" i="6"/>
  <c r="E133" i="6"/>
  <c r="O132" i="6"/>
  <c r="N132" i="6"/>
  <c r="M132" i="6"/>
  <c r="L132" i="6"/>
  <c r="F132" i="6"/>
  <c r="E131" i="6"/>
  <c r="O130" i="6"/>
  <c r="O129" i="6" s="1"/>
  <c r="N130" i="6"/>
  <c r="N129" i="6" s="1"/>
  <c r="M130" i="6"/>
  <c r="L130" i="6"/>
  <c r="L129" i="6" s="1"/>
  <c r="F130" i="6"/>
  <c r="E100" i="6"/>
  <c r="E98" i="6"/>
  <c r="E97" i="6"/>
  <c r="O96" i="6"/>
  <c r="N96" i="6"/>
  <c r="M96" i="6"/>
  <c r="L96" i="6"/>
  <c r="F96" i="6"/>
  <c r="E92" i="6"/>
  <c r="E90" i="6"/>
  <c r="E89" i="6"/>
  <c r="E88" i="6"/>
  <c r="E87" i="6"/>
  <c r="O86" i="6"/>
  <c r="N86" i="6"/>
  <c r="M86" i="6"/>
  <c r="L86" i="6"/>
  <c r="F86" i="6"/>
  <c r="E82" i="6"/>
  <c r="E81" i="6"/>
  <c r="E80" i="6"/>
  <c r="E79" i="6"/>
  <c r="O78" i="6"/>
  <c r="N78" i="6"/>
  <c r="M78" i="6"/>
  <c r="L78" i="6"/>
  <c r="F78" i="6"/>
  <c r="E74" i="6"/>
  <c r="E71" i="6"/>
  <c r="E70" i="6"/>
  <c r="O69" i="6"/>
  <c r="N69" i="6"/>
  <c r="M69" i="6"/>
  <c r="L69" i="6"/>
  <c r="F69" i="6"/>
  <c r="E65" i="6"/>
  <c r="E62" i="6"/>
  <c r="E61" i="6"/>
  <c r="F60" i="6"/>
  <c r="E56" i="6"/>
  <c r="E55" i="6"/>
  <c r="E54" i="6"/>
  <c r="E53" i="6"/>
  <c r="O52" i="6"/>
  <c r="N52" i="6"/>
  <c r="M52" i="6"/>
  <c r="L52" i="6"/>
  <c r="F52" i="6"/>
  <c r="E48" i="6"/>
  <c r="E47" i="6"/>
  <c r="E46" i="6"/>
  <c r="E45" i="6"/>
  <c r="E44" i="6"/>
  <c r="O43" i="6"/>
  <c r="N43" i="6"/>
  <c r="M43" i="6"/>
  <c r="L43" i="6"/>
  <c r="F43" i="6"/>
  <c r="E39" i="6"/>
  <c r="E37" i="6"/>
  <c r="E36" i="6"/>
  <c r="E35" i="6"/>
  <c r="E34" i="6"/>
  <c r="O33" i="6"/>
  <c r="N33" i="6"/>
  <c r="M33" i="6"/>
  <c r="L33" i="6"/>
  <c r="F33" i="6"/>
  <c r="E32" i="6"/>
  <c r="O31" i="6"/>
  <c r="N31" i="6"/>
  <c r="M31" i="6"/>
  <c r="L31" i="6"/>
  <c r="E29" i="6"/>
  <c r="O28" i="6"/>
  <c r="N28" i="6"/>
  <c r="M28" i="6"/>
  <c r="L28" i="6"/>
  <c r="O27" i="6"/>
  <c r="N27" i="6"/>
  <c r="M27" i="6"/>
  <c r="L27" i="6"/>
  <c r="E22" i="6"/>
  <c r="E21" i="6"/>
  <c r="E20" i="6"/>
  <c r="E19" i="6"/>
  <c r="E17" i="6"/>
  <c r="O16" i="6"/>
  <c r="N16" i="6"/>
  <c r="M16" i="6"/>
  <c r="L16" i="6"/>
  <c r="F16" i="6"/>
  <c r="O15" i="6"/>
  <c r="N15" i="6"/>
  <c r="M15" i="6"/>
  <c r="F15" i="6"/>
  <c r="O14" i="6"/>
  <c r="N14" i="6"/>
  <c r="M14" i="6"/>
  <c r="L14" i="6"/>
  <c r="F14" i="6"/>
  <c r="O13" i="6"/>
  <c r="N13" i="6"/>
  <c r="M13" i="6"/>
  <c r="L13" i="6"/>
  <c r="F13" i="6"/>
  <c r="O12" i="6"/>
  <c r="N12" i="6"/>
  <c r="M12" i="6"/>
  <c r="L12" i="6"/>
  <c r="F12" i="6"/>
  <c r="O11" i="6"/>
  <c r="N11" i="6"/>
  <c r="M11" i="6"/>
  <c r="L11" i="6"/>
  <c r="F11" i="6"/>
  <c r="O10" i="6"/>
  <c r="N10" i="6"/>
  <c r="M10" i="6"/>
  <c r="L10" i="6"/>
  <c r="F10" i="6"/>
  <c r="G23" i="1"/>
  <c r="M17" i="1" s="1"/>
  <c r="F23" i="1"/>
  <c r="L17" i="1" s="1"/>
  <c r="K17" i="1"/>
  <c r="J17" i="1"/>
  <c r="I17" i="1"/>
  <c r="B20" i="1"/>
  <c r="M129" i="6" l="1"/>
  <c r="O9" i="6"/>
  <c r="M26" i="6"/>
  <c r="O26" i="6"/>
  <c r="E78" i="6"/>
  <c r="E11" i="6"/>
  <c r="E16" i="6"/>
  <c r="N26" i="6"/>
  <c r="F9" i="6"/>
  <c r="L26" i="6"/>
  <c r="M9" i="6"/>
  <c r="E12" i="6"/>
  <c r="F129" i="6"/>
  <c r="E129" i="6" s="1"/>
  <c r="E132" i="6"/>
  <c r="E134" i="6"/>
  <c r="E10" i="6"/>
  <c r="L9" i="6"/>
  <c r="E14" i="6"/>
  <c r="N9" i="6"/>
  <c r="E13" i="6"/>
  <c r="E15" i="6"/>
  <c r="E28" i="6"/>
  <c r="E31" i="6"/>
  <c r="E33" i="6"/>
  <c r="E43" i="6"/>
  <c r="E52" i="6"/>
  <c r="E69" i="6"/>
  <c r="E130" i="6"/>
  <c r="E86" i="6"/>
  <c r="E9" i="6" l="1"/>
</calcChain>
</file>

<file path=xl/sharedStrings.xml><?xml version="1.0" encoding="utf-8"?>
<sst xmlns="http://schemas.openxmlformats.org/spreadsheetml/2006/main" count="762" uniqueCount="194">
  <si>
    <t>Координатор муниципальной программы</t>
  </si>
  <si>
    <t xml:space="preserve">Муниципальный заказчик муниципальной программы </t>
  </si>
  <si>
    <t>Отдел благоустройства МКУ «Управление строительства» городского округа Кашира</t>
  </si>
  <si>
    <t>Цели муниципальной программы</t>
  </si>
  <si>
    <t>Перечень подпрограмм</t>
  </si>
  <si>
    <t>Всего</t>
  </si>
  <si>
    <t>2023 год</t>
  </si>
  <si>
    <t>2024 год</t>
  </si>
  <si>
    <t>Средства федерального бюджета</t>
  </si>
  <si>
    <t>Средства бюджета Московской области</t>
  </si>
  <si>
    <t>Средства бюджета городского округа Кашира</t>
  </si>
  <si>
    <t>Внебюджетные средства</t>
  </si>
  <si>
    <t>Всего, в том числе по годам:</t>
  </si>
  <si>
    <t>Средства Дорожного фонда городского округа Кашира</t>
  </si>
  <si>
    <t>Средства Дорожного фонда Московской области</t>
  </si>
  <si>
    <t>Заместитель  Главы администрации  городского округа Кашира  С.В. Швага</t>
  </si>
  <si>
    <t>Подпрограмма I «Комфортная городская среда»</t>
  </si>
  <si>
    <t xml:space="preserve">Подпрограмма II «Создание условий для обеспечения комфортного проживания жителей, в том числе в многоквартирных домах Московской области»                </t>
  </si>
  <si>
    <t>Подпрограмма III «Обеспечивающая подпрограмма»</t>
  </si>
  <si>
    <t>Источники финансирования муниципальной подпрограммы, в том числе по годам реализации программы (тыс.руб.):</t>
  </si>
  <si>
    <t>2025 год</t>
  </si>
  <si>
    <t>2026 год</t>
  </si>
  <si>
    <t>2027 год</t>
  </si>
  <si>
    <t>Организация комплексного благоустройства территорий городского округа Кашира</t>
  </si>
  <si>
    <t>Повышение качества городской среды и обеспечение комфортной среды проживания  на территории городского округа Кашира</t>
  </si>
  <si>
    <t>Краткая характеристика подпрограмм</t>
  </si>
  <si>
    <t>Управление жилищно-коммунального хозяйства администрации городского округа Кашира</t>
  </si>
  <si>
    <t>1.Подпрограмма I «Комфортная городская среда» ориентирована на создание системного решения вопросов в сфере благоустройства, направленных на организацию комплексного благоустройства территорий городского округа Кашира</t>
  </si>
  <si>
    <t>2. Реализация  подпрограммы II «Создание условий для обеспечения комфортного проживания жителей, в том числе в многоквартирных домах Московской области» направлена на повышение уровня благоустройства городского округа Кашира, а именно, повышение уровня жизни населения путем повышения уровня освещенности улиц, проездов городского округа Кашира, благоустройства территории, обеспечения комфортной среды проживания населения в многоквартирных домах, содержания в нормативном состоянии территории.</t>
  </si>
  <si>
    <t>3.Подпрограмма III «Обеспечивающая подпрограмма» ориентированна на реазизацию полномочий органов местного самоуправления и обеспечение деятельности муниципальных органов, а именно учреждений в сфере жилищно-коммунального хозяйства и благоустройства.</t>
  </si>
  <si>
    <t>№ п/п</t>
  </si>
  <si>
    <t>1.1.</t>
  </si>
  <si>
    <t>2.1.</t>
  </si>
  <si>
    <t>2.2.</t>
  </si>
  <si>
    <t>2.3.</t>
  </si>
  <si>
    <t>2.5.</t>
  </si>
  <si>
    <t>2.6.</t>
  </si>
  <si>
    <t>2.7.</t>
  </si>
  <si>
    <t>2.8.</t>
  </si>
  <si>
    <t>2.9.</t>
  </si>
  <si>
    <t>2.10.</t>
  </si>
  <si>
    <t>2.11.</t>
  </si>
  <si>
    <t>Мероприятие подпрограммы</t>
  </si>
  <si>
    <t xml:space="preserve">Основное мероприятие F2. Формирование комфортной городской среды
                    </t>
  </si>
  <si>
    <t>Сроки исполнения мероприятия</t>
  </si>
  <si>
    <t>2023-2027</t>
  </si>
  <si>
    <t>Источники финансирования</t>
  </si>
  <si>
    <t>Итого:</t>
  </si>
  <si>
    <t xml:space="preserve">Средства бюджета    Московской области        </t>
  </si>
  <si>
    <t>Внебюджетные источники</t>
  </si>
  <si>
    <t xml:space="preserve">Средства бюджета    Московской области      </t>
  </si>
  <si>
    <t>Всего,                   (тыс. руб.)</t>
  </si>
  <si>
    <t>Объём финансирования по годам (тыс.руб.)</t>
  </si>
  <si>
    <t>Итого 2023 году</t>
  </si>
  <si>
    <t>В том числе по кварталам:</t>
  </si>
  <si>
    <t>I</t>
  </si>
  <si>
    <t>II</t>
  </si>
  <si>
    <t>III</t>
  </si>
  <si>
    <t>IV</t>
  </si>
  <si>
    <t>Ответственный за выполнение мероприятия подпрограммы</t>
  </si>
  <si>
    <t>МКУ "Управление строительства"</t>
  </si>
  <si>
    <t>ПОДПРОГРАММЫ  II «СОЗДАНИЕ УСЛОВИЙ ДЛЯ ОБЕСПЕЧЕНИЯ КОМФОРТНОГО ПРОЖИВАНИЯ ЖИТЕЛЕЙ, В ТОМ ЧИСЛЕ В МНОГОКВАРТИРНЫХ ДОМАХ НА ТЕРРИТОРИИ МОСКОВСКОЙ ОБЛАСТИ»</t>
  </si>
  <si>
    <t xml:space="preserve">Мероприятие F2.01.
Ремонт дворовых территорий
</t>
  </si>
  <si>
    <t>Количество благоустроенных дворовых территорий, ед.</t>
  </si>
  <si>
    <t xml:space="preserve">Основное мероприятие 01
Обеспечение комфортной среды проживания на территории муниципального образования Московской области  
</t>
  </si>
  <si>
    <t xml:space="preserve">Мероприятие 01.01.
Ямочный ремонт асфальтового покрытия дворовых территорий
</t>
  </si>
  <si>
    <t>Площадь устраненных дефектов асфальтового покрытия дворовых территорий, в том числе проездов на дворовые территории, в том числе внутриквартальных проездов, в рамках проведения ямочного ремонта, кв.м</t>
  </si>
  <si>
    <t xml:space="preserve">Мероприятие 01.02.
Создание и ремонт пешеходных коммуникаций
</t>
  </si>
  <si>
    <t xml:space="preserve">Количество созданных и отремонтированных пешеходных коммуникаций, ед.
</t>
  </si>
  <si>
    <t xml:space="preserve">Мероприятие 01.03.
Создание административных комиссий, уполномоченных рассматривать дела об административных правонарушениях в сфере благоустройства
</t>
  </si>
  <si>
    <t>Администрация городского округа Кашира, Правовое управление администрации городского округа Кашира</t>
  </si>
  <si>
    <t xml:space="preserve">Количество созданных административных комиссий, ед.
</t>
  </si>
  <si>
    <t>МБУ г.о. Кашира "Благоустройство"</t>
  </si>
  <si>
    <t xml:space="preserve">Мероприятие 01.15.
Содержание дворовых территорий 
</t>
  </si>
  <si>
    <t xml:space="preserve">Площадь дворовых территорий, содержащихся за счет бюджетных средств, кв. м
</t>
  </si>
  <si>
    <t xml:space="preserve">Мероприятие 01.16. 
Содержание в чистоте территории городского округа (общественные пространства)
</t>
  </si>
  <si>
    <t xml:space="preserve">Площадь общественных пространств, содержащихся за счет бюджетных средств (за исключением парков культуры и отдыха), кв. м
</t>
  </si>
  <si>
    <t xml:space="preserve">Количество благоустроенных дворовых территорий за счет средств муниципального образования Московской области, ед.
</t>
  </si>
  <si>
    <t xml:space="preserve">Мероприятие 01.18.
Содержание парков культуры и отдыха 
</t>
  </si>
  <si>
    <t xml:space="preserve">Мероприятие 01.19. Содержание объектов дорожного хозяйства (внутриквартальные проезды)
</t>
  </si>
  <si>
    <t>МБУ гордского округа Кашира "Благоустройство"</t>
  </si>
  <si>
    <t xml:space="preserve">Площадь внутриквартальных проездов, содержащихся за счет бюджетных средств, кв. м
</t>
  </si>
  <si>
    <t xml:space="preserve">Мероприятие 01.20. 
Замена и модернизация детских игровых площадок
</t>
  </si>
  <si>
    <t xml:space="preserve">Замена детских игровых площадок, ед.
</t>
  </si>
  <si>
    <t xml:space="preserve">Мероприятие 01.21.
Содержание, ремонт и восстановление уличного освещения 
</t>
  </si>
  <si>
    <t>Управление ЖКХ  администрации городского округа Кашира</t>
  </si>
  <si>
    <t xml:space="preserve">Количество светильников, ед.
</t>
  </si>
  <si>
    <t xml:space="preserve">Основное мероприятие 03                                                                         Приведение в надлежащее состояние подъездов в многоквартирных домах  
</t>
  </si>
  <si>
    <t>3.1.</t>
  </si>
  <si>
    <t xml:space="preserve">Мероприятие 03.01. Ремонт подъездов в многоквартирных домах
</t>
  </si>
  <si>
    <t xml:space="preserve">Количество отремонтированных подъездов в многоквартирных домах ед.
</t>
  </si>
  <si>
    <t>1. ПАСПОРТ
муниципальной программы  
«Формирование современной комфортной городской среды»</t>
  </si>
  <si>
    <t xml:space="preserve">6. ПЕРЕЧЕНЬ МЕРОПРИЯТИЙ </t>
  </si>
  <si>
    <t>2.4.</t>
  </si>
  <si>
    <t>х</t>
  </si>
  <si>
    <t>к постановлению администрации городского округа Кашира</t>
  </si>
  <si>
    <t xml:space="preserve">Мероприятие 01.22.
Замена неэнергоэффективных светильников наружного освещения 
</t>
  </si>
  <si>
    <t xml:space="preserve">Количество замененных неэнергоэффективных светильников наружного освещения, ед.
</t>
  </si>
  <si>
    <t xml:space="preserve">Мероприятие 01.23.
Установка шкафов управления наружным освещениям
</t>
  </si>
  <si>
    <t xml:space="preserve">Количество установленных шкафов управления наружным освещением, ед.
</t>
  </si>
  <si>
    <t>Адресный перечень объектов строительства, реконструкции объектов муниципальной собственности, финансирование которых предусмотрено</t>
  </si>
  <si>
    <t>№                  п/п</t>
  </si>
  <si>
    <t>Виды работ
в соответствии с классифи- катором работ</t>
  </si>
  <si>
    <t>Сроки проведения работ</t>
  </si>
  <si>
    <t>Открытие объекта/ завершение работ</t>
  </si>
  <si>
    <t>Объемы финансирования по годам (тыс.руб.)</t>
  </si>
  <si>
    <t>Остаток сметной стоимости до ввода в эксплуатацию, (тыс.руб.)</t>
  </si>
  <si>
    <t>Профинансировано на 01.01.2023 (тыс.руб.)</t>
  </si>
  <si>
    <t xml:space="preserve">Приложение №1  </t>
  </si>
  <si>
    <t>к муниципальной программе "Формирование современной комфортной городской среды"</t>
  </si>
  <si>
    <t>Итого</t>
  </si>
  <si>
    <t>-</t>
  </si>
  <si>
    <t>Средства дорожного фонда городского округа Кашира</t>
  </si>
  <si>
    <t>Направление инвестирования, наименование объекта, адрес объекта, сведения о муниципальной регистрации права собственности</t>
  </si>
  <si>
    <t>Мощность/ прирост мощности объекта строительства (кв. метр, погонный метр, место, койко-место</t>
  </si>
  <si>
    <t>Предельная стоимость объекта строительства (тыс.руб.)</t>
  </si>
  <si>
    <r>
      <t xml:space="preserve">Муниципальный заказчик </t>
    </r>
    <r>
      <rPr>
        <u/>
        <sz val="14"/>
        <color indexed="8"/>
        <rFont val="Times New Roman"/>
        <family val="1"/>
        <charset val="204"/>
      </rPr>
      <t xml:space="preserve"> МКУ "Управление строительства" администрации городского округа Кашира</t>
    </r>
  </si>
  <si>
    <r>
      <t xml:space="preserve">Ответственный за исполнение мероприятия </t>
    </r>
    <r>
      <rPr>
        <u/>
        <sz val="14"/>
        <color indexed="8"/>
        <rFont val="Times New Roman"/>
        <family val="1"/>
        <charset val="204"/>
      </rPr>
      <t>МКУ "Управление строительства"</t>
    </r>
  </si>
  <si>
    <t xml:space="preserve">          </t>
  </si>
  <si>
    <t>МКУ "Управление строительства", МБУ г.о. Кашира "Благоустройство",  Управление ЖКХ  администрации городского округа Кашира, МАУК "Городской парк", Правовое управление администрации городского округа Кашира</t>
  </si>
  <si>
    <t>МАУК "Городской парк"</t>
  </si>
  <si>
    <t>Приложение №1</t>
  </si>
  <si>
    <t>Приложение №2</t>
  </si>
  <si>
    <t>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</t>
  </si>
  <si>
    <t>Приложение №3</t>
  </si>
  <si>
    <t>к постановлению админисрации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</t>
  </si>
  <si>
    <t xml:space="preserve">5. ПЕРЕЧЕНЬ МЕРОПРИЯТИЙ </t>
  </si>
  <si>
    <t xml:space="preserve">ПОДПРОГРАММЫ I "КОМФОРТНАЯ ГОРОДСКАЯ СРЕДА"  </t>
  </si>
  <si>
    <t>МКУ "Управление строительства",Управление ЖКХ  администрации городского округа Кашира</t>
  </si>
  <si>
    <t>Мероприятие F2.04. Благоустройство общественных территорий в малых городах и исторических поселениях победителях Всероссийского конкурса лучших проектов создания комфортной городской среды</t>
  </si>
  <si>
    <t>Реализованы с использованием средств бюджета Московской области проекты победителей Всероссийского конкурса лучших проектов создания комфортной городской среды в малых городах и исторических поселениях, ед.</t>
  </si>
  <si>
    <t>Основное мероприятие 01. Благоустройство общественных территорий муниципальных образований Московской области</t>
  </si>
  <si>
    <t>МКУ "Управление строительства", Управление ЖКХ администрации городского округа Кашира</t>
  </si>
  <si>
    <t xml:space="preserve">Мероприятие 01.03.
Обустройство и установка детских, игровых площадок на территории муниципальных образований 
</t>
  </si>
  <si>
    <t>Установлены детские, игровые площадки, ед.</t>
  </si>
  <si>
    <t xml:space="preserve">Мероприятие 01.20.
Благоустройство общественных территорий муниципальных образований Московской области (за исключением мероприятий по содержанию территорий)
</t>
  </si>
  <si>
    <t xml:space="preserve">Благоустроены общественные территории, без привлечения средств федерального бюджета и бюджета Московской области, ед.  
</t>
  </si>
  <si>
    <t>Не менее 1</t>
  </si>
  <si>
    <t xml:space="preserve">Разработаны архитектурно-планировочные концепции и проектно-сметная документация по благоустройству общественных территорий, ед.
</t>
  </si>
  <si>
    <t xml:space="preserve">Благоустроены общественные территории с привлечением дополнительных средств из местного бюджета, направленных на благоустройство общественных территорий с использованием средств федерального бюджета и бюджета Московской области, ед.
</t>
  </si>
  <si>
    <t xml:space="preserve">Осуществлен строительный контроль на объектах благоустройства, ед.
</t>
  </si>
  <si>
    <t xml:space="preserve">Осуществлен авторский надзор за выполнением работ на объектах благоустройства, ед. 
</t>
  </si>
  <si>
    <t xml:space="preserve">Проведена проверка достоверности определения сметной стоимости, ед.
</t>
  </si>
  <si>
    <t xml:space="preserve"> Мероприятие 01.21.
Обустройство и установка детских, игровых площадок на территории муниципальных образований Московской области за счет средств местного бюджета
</t>
  </si>
  <si>
    <t xml:space="preserve">Установлены детские, игровые площадки за счет средств местного бюджета, ед.
</t>
  </si>
  <si>
    <t xml:space="preserve">Подготовлено асфальтобетонное покрытие под детские, игровые площадки, ед.
</t>
  </si>
  <si>
    <r>
      <rPr>
        <sz val="12"/>
        <rFont val="Times New Roman"/>
        <family val="1"/>
        <charset val="204"/>
      </rPr>
      <t xml:space="preserve"> мероприятием  1.02. "Создание и ремонт пешеходных коммуникаций",Основного мероприятия 1 - Обеспечение комфортной среды проживания на территории муниципального образования Московской области  , подпрограммы  II </t>
    </r>
    <r>
      <rPr>
        <u/>
        <sz val="12"/>
        <rFont val="Times New Roman"/>
        <family val="1"/>
        <charset val="204"/>
      </rPr>
      <t>""Создание условий для обеспечения комфортного проживания жителей, в том числе в многоквартирных домах Московской области""</t>
    </r>
    <r>
      <rPr>
        <sz val="12"/>
        <rFont val="Times New Roman"/>
        <family val="1"/>
        <charset val="204"/>
      </rPr>
      <t xml:space="preserve"> муниципальной программы городского округа Кашира  </t>
    </r>
    <r>
      <rPr>
        <u/>
        <sz val="12"/>
        <rFont val="Times New Roman"/>
        <family val="1"/>
        <charset val="204"/>
      </rPr>
      <t>"Формирование современной комфортной городской среды"</t>
    </r>
  </si>
  <si>
    <t>Мероприятие 01.02. 
Создание и ремонт пешеходных коммуникаций</t>
  </si>
  <si>
    <r>
      <rPr>
        <sz val="12"/>
        <rFont val="Times New Roman"/>
        <family val="1"/>
        <charset val="204"/>
      </rPr>
      <t xml:space="preserve"> мероприятием F2.01 </t>
    </r>
    <r>
      <rPr>
        <u/>
        <sz val="12"/>
        <rFont val="Times New Roman"/>
        <family val="1"/>
        <charset val="204"/>
      </rPr>
      <t>"Ремонт дворовых территорий",</t>
    </r>
    <r>
      <rPr>
        <sz val="12"/>
        <rFont val="Times New Roman"/>
        <family val="1"/>
        <charset val="204"/>
      </rPr>
      <t xml:space="preserve"> основного мероприятия  </t>
    </r>
    <r>
      <rPr>
        <u/>
        <sz val="12"/>
        <rFont val="Times New Roman"/>
        <family val="1"/>
        <charset val="204"/>
      </rPr>
      <t>F2. Федеральный проект «Формирование комфортной городской среды»</t>
    </r>
    <r>
      <rPr>
        <sz val="12"/>
        <rFont val="Times New Roman"/>
        <family val="1"/>
        <charset val="204"/>
      </rPr>
      <t xml:space="preserve">, подпрограммы II </t>
    </r>
    <r>
      <rPr>
        <u/>
        <sz val="12"/>
        <rFont val="Times New Roman"/>
        <family val="1"/>
        <charset val="204"/>
      </rPr>
      <t>"Создание условий для обеспечения комфортного проживания жителей, в том числе в многоквартирных домах Московской области"</t>
    </r>
    <r>
      <rPr>
        <sz val="12"/>
        <rFont val="Times New Roman"/>
        <family val="1"/>
        <charset val="204"/>
      </rPr>
      <t xml:space="preserve"> муниципальной программы городского округа Кашира  </t>
    </r>
    <r>
      <rPr>
        <u/>
        <sz val="12"/>
        <rFont val="Times New Roman"/>
        <family val="1"/>
        <charset val="204"/>
      </rPr>
      <t>"Формирование современной комфортной городской среды"</t>
    </r>
  </si>
  <si>
    <r>
      <t xml:space="preserve">Муниципальный заказчик </t>
    </r>
    <r>
      <rPr>
        <u/>
        <sz val="12"/>
        <color indexed="8"/>
        <rFont val="Times New Roman"/>
        <family val="1"/>
        <charset val="204"/>
      </rPr>
      <t xml:space="preserve"> МКУ "Управление строительства" администрации городского округа Кашира</t>
    </r>
  </si>
  <si>
    <r>
      <t xml:space="preserve">Ответственный за исполнение мероприятия </t>
    </r>
    <r>
      <rPr>
        <u/>
        <sz val="12"/>
        <color indexed="8"/>
        <rFont val="Times New Roman"/>
        <family val="1"/>
        <charset val="204"/>
      </rPr>
      <t>МКУ "Управление строительства"</t>
    </r>
  </si>
  <si>
    <r>
      <rPr>
        <sz val="10"/>
        <rFont val="Times New Roman"/>
        <family val="1"/>
        <charset val="204"/>
      </rPr>
      <t>Наименование муниципального образования/
наименование объекта, адрес объекта</t>
    </r>
  </si>
  <si>
    <t>Мощность/ прирост мощности объекта строительства (кв. метр, погонный метр, место, койко-место
и так далее)</t>
  </si>
  <si>
    <t>Предельная стоимость объекта, (тыс.руб.)</t>
  </si>
  <si>
    <t>Мероприятие F2.01 - Ремонт дворовых территорий</t>
  </si>
  <si>
    <t>Работы по благоустройству</t>
  </si>
  <si>
    <t>Средства дорожного фонда Московской области</t>
  </si>
  <si>
    <t>г.о. Кашира, дер. Корыстово, ул. Центральная, д. 40,42</t>
  </si>
  <si>
    <t>Итого по объекту:</t>
  </si>
  <si>
    <t xml:space="preserve"> г.о. Кашира, ул. Металлистов, д. 9; ул. Садовая, д. 6; ул. Южная, д. 5</t>
  </si>
  <si>
    <t xml:space="preserve"> г.о. Кашира ул. Южная, д. 12; ул. Новокаширская д.6, 8, 10</t>
  </si>
  <si>
    <r>
      <rPr>
        <sz val="12"/>
        <rFont val="Times New Roman"/>
        <family val="1"/>
        <charset val="204"/>
      </rPr>
      <t xml:space="preserve"> мероприятием F2.04." Благоустройство общественных территорий в малых городах и исторических поселениях победителях Всероссийского конкурса лучших проектов создания комфортной городской среды</t>
    </r>
    <r>
      <rPr>
        <u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 xml:space="preserve"> основного мероприятия  F2. Федеральный проект «Формирование комфортной городской среды» , подпрограммы I </t>
    </r>
    <r>
      <rPr>
        <u/>
        <sz val="12"/>
        <rFont val="Times New Roman"/>
        <family val="1"/>
        <charset val="204"/>
      </rPr>
      <t>"Комфортная городская среда"</t>
    </r>
    <r>
      <rPr>
        <sz val="12"/>
        <rFont val="Times New Roman"/>
        <family val="1"/>
        <charset val="204"/>
      </rPr>
      <t xml:space="preserve"> муниципальной программы городского округа Кашира  </t>
    </r>
    <r>
      <rPr>
        <u/>
        <sz val="12"/>
        <rFont val="Times New Roman"/>
        <family val="1"/>
        <charset val="204"/>
      </rPr>
      <t>"Формирование современной комфортной городской среды"</t>
    </r>
  </si>
  <si>
    <r>
      <t xml:space="preserve">Муниципальный заказчик </t>
    </r>
    <r>
      <rPr>
        <u/>
        <sz val="11"/>
        <color indexed="8"/>
        <rFont val="Times New Roman"/>
        <family val="1"/>
        <charset val="204"/>
      </rPr>
      <t xml:space="preserve"> МКУ "Управление строительства" администрации городского округа Кашира</t>
    </r>
  </si>
  <si>
    <r>
      <t xml:space="preserve">Ответственный за исполнение мероприятия </t>
    </r>
    <r>
      <rPr>
        <u/>
        <sz val="11"/>
        <color indexed="8"/>
        <rFont val="Times New Roman"/>
        <family val="1"/>
        <charset val="204"/>
      </rPr>
      <t>МКУ "Управление строительства"</t>
    </r>
  </si>
  <si>
    <t>Финансирование, тыс.руб.</t>
  </si>
  <si>
    <t xml:space="preserve">Средства дорожного фонда </t>
  </si>
  <si>
    <t>Благоустройство участка набережной р. Ока в районе улиц Нижняя Набережная и Фабричная (4640354381.4640354581)</t>
  </si>
  <si>
    <t>7га</t>
  </si>
  <si>
    <t>г.о. Кашира, г. Кашира, ул. Новокаширская, д.35, д.37; ул. Центральная, д. 8; ул. 8 Марта, д. 37</t>
  </si>
  <si>
    <t>г.о. Кашира, д. Топканово, ул. Новая д. 1, 2, 6, 7, 8</t>
  </si>
  <si>
    <t>г. Кашира,ул.Садовая, д.8,8а,ул. Южная, д.10</t>
  </si>
  <si>
    <t>г.о. Кашира, пос. Богатищево, ул.Новая (у д.8)</t>
  </si>
  <si>
    <t>г.о. Кашира, д. Тарасково, ул. Комсомольская, д. 29, д.25, д.27, д.23</t>
  </si>
  <si>
    <t>Пешеходная коммуникация, г.о. Кашираул. Энергетиков до детского сада №9</t>
  </si>
  <si>
    <t>Пешеходная коммуникация, г.о. Кашира,ул. Гвардейская вдоль забора школы №4</t>
  </si>
  <si>
    <t>Пешеходная коммуникация, г.о. Кашира, мкр. Ожерелье к
  ж/д платформе «Ожерелье»</t>
  </si>
  <si>
    <t>Пешеходная коммуникация, г.о. Кашира, д. Ледово, от д. 27  ул. Ледовская до остановки «Лёдово»</t>
  </si>
  <si>
    <t>Пешеходная коммуникация, г.о. Кашира, д. Зендиково, от ул. Банная 6А (магазин, МФЦ, территориальное управление) до остановки «посёлок Зендиково»</t>
  </si>
  <si>
    <t>Приложение №4</t>
  </si>
  <si>
    <t>Мероприятие 01.20. 
Замена и модернизация детских игровых площадок</t>
  </si>
  <si>
    <t xml:space="preserve">г.о. Кашира, д. Терново-1 </t>
  </si>
  <si>
    <t>г.о. Кашира, дер.Корыстово, ул. Центральная, д.40-42</t>
  </si>
  <si>
    <t>г.о. Кашира, ул. Металлистов,д. 9; ул, Садовая, д.6; Южная, д.5</t>
  </si>
  <si>
    <t>г.о. Кашира, дер. Топканово, ул. Новая, д. 1,2,6,7,8</t>
  </si>
  <si>
    <t>г.о. Кашира, д. Бурцево (54.726787,38.344749)</t>
  </si>
  <si>
    <t>г.о. Кашира, д. Острога, ул. Дачная (54.700260,38.442887)</t>
  </si>
  <si>
    <t>г.о. Кашира, д. Аладьино, ул. Дачная (54.815500,38.212600)</t>
  </si>
  <si>
    <t xml:space="preserve">г.о. Кашира, д. Базарово, ул. Центральная, вблизи д. 25 и д.27 </t>
  </si>
  <si>
    <t>г.о  Кашира, дер. Тарасково, ул. Комсомольская, д.29, д25, д.27, д.23</t>
  </si>
  <si>
    <t xml:space="preserve">г.о. Кашира, Б.Руново, ул. Речная, вблизи, д. 64 </t>
  </si>
  <si>
    <t>Территория городского округа Кашира</t>
  </si>
  <si>
    <t>подпрограммы  II ""Создание условий для обеспечения комфортного проживания жителей, в том числе в многоквартирных домах Московской области"</t>
  </si>
  <si>
    <t>"муниципальной программы городского округа Кашира  "Формирование современной комфортной городской среды"</t>
  </si>
  <si>
    <t xml:space="preserve"> мероприятием  1.20. "Замена и модернизация детских игровых площадок",Основного мероприятия 1 - Обеспечение комфортной среды проживания на территории муниципального образования Московской области,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</si>
</sst>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5" fillId="0" borderId="0"/>
    <xf numFmtId="0" fontId="16" fillId="0" borderId="0"/>
    <xf numFmtId="164" fontId="23" fillId="0" borderId="0" applyFont="0" applyFill="0" applyBorder="0" applyAlignment="0" applyProtection="0"/>
  </cellStyleXfs>
  <cellXfs count="36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17" fillId="2" borderId="22" xfId="0" applyFont="1" applyFill="1" applyBorder="1" applyAlignment="1">
      <alignment vertical="center" wrapText="1"/>
    </xf>
    <xf numFmtId="165" fontId="17" fillId="2" borderId="7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2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0" fontId="0" fillId="0" borderId="8" xfId="0" applyBorder="1"/>
    <xf numFmtId="2" fontId="17" fillId="0" borderId="6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165" fontId="17" fillId="2" borderId="7" xfId="0" applyNumberFormat="1" applyFont="1" applyFill="1" applyBorder="1" applyAlignment="1">
      <alignment horizontal="center" vertical="center" wrapText="1"/>
    </xf>
    <xf numFmtId="165" fontId="17" fillId="0" borderId="7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4" fillId="0" borderId="0" xfId="0" applyFont="1"/>
    <xf numFmtId="0" fontId="26" fillId="0" borderId="15" xfId="0" applyFont="1" applyBorder="1" applyAlignment="1">
      <alignment vertical="center"/>
    </xf>
    <xf numFmtId="0" fontId="26" fillId="3" borderId="15" xfId="0" applyFont="1" applyFill="1" applyBorder="1" applyAlignment="1">
      <alignment vertical="center"/>
    </xf>
    <xf numFmtId="0" fontId="26" fillId="3" borderId="1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4" fontId="3" fillId="3" borderId="1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4" fillId="2" borderId="5" xfId="0" applyFont="1" applyFill="1" applyBorder="1" applyAlignment="1">
      <alignment horizontal="center" vertical="center" wrapText="1"/>
    </xf>
    <xf numFmtId="0" fontId="28" fillId="0" borderId="5" xfId="2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left" vertical="center" wrapText="1"/>
    </xf>
    <xf numFmtId="2" fontId="30" fillId="0" borderId="8" xfId="3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14" fillId="2" borderId="32" xfId="0" applyFont="1" applyFill="1" applyBorder="1" applyAlignment="1">
      <alignment vertical="center" wrapText="1"/>
    </xf>
    <xf numFmtId="2" fontId="14" fillId="0" borderId="6" xfId="3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vertical="center" wrapText="1"/>
    </xf>
    <xf numFmtId="2" fontId="14" fillId="0" borderId="1" xfId="3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2" fontId="14" fillId="2" borderId="1" xfId="3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2" fontId="29" fillId="0" borderId="8" xfId="0" applyNumberFormat="1" applyFont="1" applyBorder="1" applyAlignment="1">
      <alignment horizontal="center" vertical="center"/>
    </xf>
    <xf numFmtId="0" fontId="0" fillId="0" borderId="1" xfId="0" applyBorder="1"/>
    <xf numFmtId="2" fontId="1" fillId="0" borderId="6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29" fillId="0" borderId="6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4" fontId="30" fillId="0" borderId="8" xfId="0" applyNumberFormat="1" applyFont="1" applyBorder="1" applyAlignment="1">
      <alignment horizontal="center" vertical="center" wrapText="1"/>
    </xf>
    <xf numFmtId="0" fontId="14" fillId="2" borderId="39" xfId="0" applyFont="1" applyFill="1" applyBorder="1" applyAlignment="1">
      <alignment vertical="center" wrapText="1"/>
    </xf>
    <xf numFmtId="4" fontId="14" fillId="0" borderId="6" xfId="0" applyNumberFormat="1" applyFont="1" applyBorder="1" applyAlignment="1">
      <alignment horizontal="center" vertical="center" wrapText="1"/>
    </xf>
    <xf numFmtId="0" fontId="14" fillId="2" borderId="40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left" vertical="center" wrapText="1"/>
    </xf>
    <xf numFmtId="4" fontId="14" fillId="2" borderId="25" xfId="0" applyNumberFormat="1" applyFont="1" applyFill="1" applyBorder="1" applyAlignment="1">
      <alignment horizontal="center" vertical="center" wrapText="1"/>
    </xf>
    <xf numFmtId="49" fontId="14" fillId="2" borderId="25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left" vertical="top" wrapText="1"/>
    </xf>
    <xf numFmtId="0" fontId="0" fillId="0" borderId="43" xfId="0" applyBorder="1"/>
    <xf numFmtId="49" fontId="14" fillId="2" borderId="6" xfId="0" applyNumberFormat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right" vertical="center" wrapText="1"/>
    </xf>
    <xf numFmtId="0" fontId="3" fillId="3" borderId="20" xfId="0" applyFont="1" applyFill="1" applyBorder="1" applyAlignment="1">
      <alignment horizontal="center" vertical="center" wrapText="1"/>
    </xf>
    <xf numFmtId="4" fontId="3" fillId="2" borderId="19" xfId="0" applyNumberFormat="1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vertical="center" wrapText="1"/>
    </xf>
    <xf numFmtId="165" fontId="17" fillId="2" borderId="6" xfId="0" applyNumberFormat="1" applyFont="1" applyFill="1" applyBorder="1" applyAlignment="1">
      <alignment vertical="center" wrapText="1"/>
    </xf>
    <xf numFmtId="0" fontId="30" fillId="2" borderId="1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30" fillId="2" borderId="20" xfId="0" applyFont="1" applyFill="1" applyBorder="1" applyAlignment="1">
      <alignment horizontal="left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165" fontId="17" fillId="2" borderId="5" xfId="0" applyNumberFormat="1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right" vertical="center" wrapText="1"/>
    </xf>
    <xf numFmtId="0" fontId="20" fillId="0" borderId="8" xfId="0" applyFont="1" applyBorder="1" applyAlignment="1">
      <alignment vertical="center" wrapText="1"/>
    </xf>
    <xf numFmtId="0" fontId="17" fillId="2" borderId="51" xfId="0" applyFont="1" applyFill="1" applyBorder="1" applyAlignment="1">
      <alignment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20" xfId="0" applyFont="1" applyBorder="1" applyAlignment="1">
      <alignment horizontal="right" vertical="center" wrapText="1"/>
    </xf>
    <xf numFmtId="0" fontId="20" fillId="0" borderId="23" xfId="0" applyFont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7" fillId="0" borderId="1" xfId="0" applyFont="1" applyBorder="1"/>
    <xf numFmtId="2" fontId="7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1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" fontId="3" fillId="3" borderId="19" xfId="0" applyNumberFormat="1" applyFont="1" applyFill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center" vertical="center" wrapText="1"/>
    </xf>
    <xf numFmtId="4" fontId="3" fillId="3" borderId="14" xfId="0" applyNumberFormat="1" applyFont="1" applyFill="1" applyBorder="1" applyAlignment="1">
      <alignment horizontal="center" vertical="center" wrapText="1"/>
    </xf>
    <xf numFmtId="4" fontId="3" fillId="3" borderId="17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2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3" borderId="19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16" fontId="3" fillId="0" borderId="12" xfId="0" applyNumberFormat="1" applyFont="1" applyBorder="1" applyAlignment="1">
      <alignment horizontal="center" vertical="center" wrapText="1"/>
    </xf>
    <xf numFmtId="16" fontId="3" fillId="0" borderId="20" xfId="0" applyNumberFormat="1" applyFont="1" applyBorder="1" applyAlignment="1">
      <alignment horizontal="center" vertical="center" wrapText="1"/>
    </xf>
    <xf numFmtId="16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3" borderId="13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wrapText="1"/>
    </xf>
    <xf numFmtId="0" fontId="20" fillId="0" borderId="0" xfId="0" applyFont="1"/>
    <xf numFmtId="0" fontId="8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4" fontId="3" fillId="2" borderId="19" xfId="0" applyNumberFormat="1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2" borderId="18" xfId="0" applyNumberFormat="1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4" fontId="3" fillId="2" borderId="17" xfId="0" applyNumberFormat="1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vertical="top" wrapText="1"/>
    </xf>
    <xf numFmtId="0" fontId="8" fillId="0" borderId="15" xfId="0" applyFont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4" fontId="3" fillId="2" borderId="13" xfId="0" applyNumberFormat="1" applyFont="1" applyFill="1" applyBorder="1" applyAlignment="1">
      <alignment horizontal="center" vertical="center" wrapText="1"/>
    </xf>
    <xf numFmtId="4" fontId="3" fillId="2" borderId="15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vertical="center" wrapText="1"/>
    </xf>
    <xf numFmtId="2" fontId="14" fillId="2" borderId="7" xfId="0" applyNumberFormat="1" applyFont="1" applyFill="1" applyBorder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center" vertical="center" wrapText="1"/>
    </xf>
    <xf numFmtId="14" fontId="14" fillId="2" borderId="5" xfId="0" applyNumberFormat="1" applyFont="1" applyFill="1" applyBorder="1" applyAlignment="1">
      <alignment horizontal="center" vertical="center" wrapText="1"/>
    </xf>
    <xf numFmtId="14" fontId="14" fillId="2" borderId="7" xfId="0" applyNumberFormat="1" applyFont="1" applyFill="1" applyBorder="1" applyAlignment="1">
      <alignment horizontal="center" vertical="center" wrapText="1"/>
    </xf>
    <xf numFmtId="14" fontId="14" fillId="2" borderId="6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46" xfId="3" applyFont="1" applyBorder="1" applyAlignment="1">
      <alignment horizontal="center" vertical="center"/>
    </xf>
    <xf numFmtId="164" fontId="1" fillId="0" borderId="45" xfId="3" applyFont="1" applyBorder="1" applyAlignment="1">
      <alignment horizontal="center" vertical="center"/>
    </xf>
    <xf numFmtId="164" fontId="1" fillId="0" borderId="42" xfId="3" applyFont="1" applyBorder="1" applyAlignment="1">
      <alignment horizontal="center" vertical="center"/>
    </xf>
    <xf numFmtId="2" fontId="29" fillId="0" borderId="5" xfId="0" applyNumberFormat="1" applyFont="1" applyBorder="1" applyAlignment="1">
      <alignment horizontal="center" vertical="center"/>
    </xf>
    <xf numFmtId="2" fontId="29" fillId="0" borderId="7" xfId="0" applyNumberFormat="1" applyFont="1" applyBorder="1" applyAlignment="1">
      <alignment horizontal="center" vertical="center"/>
    </xf>
    <xf numFmtId="2" fontId="29" fillId="0" borderId="6" xfId="0" applyNumberFormat="1" applyFont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 wrapText="1"/>
    </xf>
    <xf numFmtId="4" fontId="30" fillId="2" borderId="12" xfId="0" applyNumberFormat="1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49" fontId="28" fillId="2" borderId="8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29" fillId="2" borderId="8" xfId="0" applyNumberFormat="1" applyFont="1" applyFill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28" fillId="0" borderId="35" xfId="2" applyFont="1" applyBorder="1" applyAlignment="1">
      <alignment horizontal="center" vertical="top" wrapText="1"/>
    </xf>
    <xf numFmtId="0" fontId="16" fillId="0" borderId="37" xfId="2" applyBorder="1" applyAlignment="1">
      <alignment horizontal="center" vertical="top" wrapText="1"/>
    </xf>
    <xf numFmtId="0" fontId="28" fillId="0" borderId="36" xfId="2" applyFont="1" applyBorder="1" applyAlignment="1">
      <alignment horizontal="center" vertical="center" wrapText="1"/>
    </xf>
    <xf numFmtId="0" fontId="16" fillId="0" borderId="38" xfId="2" applyBorder="1" applyAlignment="1">
      <alignment horizontal="center" vertical="center" wrapText="1"/>
    </xf>
    <xf numFmtId="0" fontId="28" fillId="0" borderId="5" xfId="2" applyFont="1" applyBorder="1" applyAlignment="1">
      <alignment horizontal="center" vertical="center" wrapText="1"/>
    </xf>
    <xf numFmtId="0" fontId="28" fillId="0" borderId="6" xfId="2" applyFont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4" fontId="14" fillId="2" borderId="12" xfId="0" applyNumberFormat="1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2" fontId="29" fillId="2" borderId="14" xfId="0" applyNumberFormat="1" applyFont="1" applyFill="1" applyBorder="1" applyAlignment="1">
      <alignment horizontal="center" vertical="center"/>
    </xf>
    <xf numFmtId="2" fontId="29" fillId="2" borderId="23" xfId="0" applyNumberFormat="1" applyFont="1" applyFill="1" applyBorder="1" applyAlignment="1">
      <alignment horizontal="center" vertical="center"/>
    </xf>
    <xf numFmtId="2" fontId="29" fillId="2" borderId="10" xfId="0" applyNumberFormat="1" applyFont="1" applyFill="1" applyBorder="1" applyAlignment="1">
      <alignment horizontal="center" vertical="center"/>
    </xf>
    <xf numFmtId="2" fontId="29" fillId="2" borderId="8" xfId="0" applyNumberFormat="1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left" vertical="center" wrapText="1"/>
    </xf>
    <xf numFmtId="2" fontId="14" fillId="2" borderId="34" xfId="0" applyNumberFormat="1" applyFont="1" applyFill="1" applyBorder="1" applyAlignment="1">
      <alignment horizontal="center" vertical="center" wrapText="1"/>
    </xf>
    <xf numFmtId="14" fontId="14" fillId="2" borderId="34" xfId="0" applyNumberFormat="1" applyFont="1" applyFill="1" applyBorder="1" applyAlignment="1">
      <alignment horizontal="center" vertical="center" wrapText="1"/>
    </xf>
    <xf numFmtId="165" fontId="14" fillId="2" borderId="34" xfId="0" applyNumberFormat="1" applyFont="1" applyFill="1" applyBorder="1" applyAlignment="1">
      <alignment horizontal="center" vertical="center" wrapText="1"/>
    </xf>
    <xf numFmtId="165" fontId="14" fillId="2" borderId="7" xfId="0" applyNumberFormat="1" applyFont="1" applyFill="1" applyBorder="1" applyAlignment="1">
      <alignment horizontal="center" vertical="center" wrapText="1"/>
    </xf>
    <xf numFmtId="165" fontId="14" fillId="2" borderId="6" xfId="0" applyNumberFormat="1" applyFont="1" applyFill="1" applyBorder="1" applyAlignment="1">
      <alignment horizontal="center" vertical="center" wrapText="1"/>
    </xf>
    <xf numFmtId="164" fontId="1" fillId="0" borderId="44" xfId="3" applyFont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2" fontId="17" fillId="0" borderId="5" xfId="0" applyNumberFormat="1" applyFont="1" applyBorder="1" applyAlignment="1">
      <alignment horizontal="center" vertical="center" wrapText="1"/>
    </xf>
    <xf numFmtId="2" fontId="17" fillId="0" borderId="6" xfId="0" applyNumberFormat="1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165" fontId="17" fillId="2" borderId="5" xfId="0" applyNumberFormat="1" applyFont="1" applyFill="1" applyBorder="1" applyAlignment="1">
      <alignment horizontal="center" vertical="center" wrapText="1"/>
    </xf>
    <xf numFmtId="165" fontId="17" fillId="2" borderId="7" xfId="0" applyNumberFormat="1" applyFont="1" applyFill="1" applyBorder="1" applyAlignment="1">
      <alignment horizontal="center" vertical="center" wrapText="1"/>
    </xf>
    <xf numFmtId="165" fontId="17" fillId="2" borderId="6" xfId="0" applyNumberFormat="1" applyFont="1" applyFill="1" applyBorder="1" applyAlignment="1">
      <alignment horizontal="center" vertical="center" wrapText="1"/>
    </xf>
    <xf numFmtId="165" fontId="17" fillId="0" borderId="7" xfId="0" applyNumberFormat="1" applyFont="1" applyBorder="1" applyAlignment="1">
      <alignment horizontal="center" vertical="center" wrapText="1"/>
    </xf>
    <xf numFmtId="165" fontId="17" fillId="0" borderId="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26" xfId="2" applyBorder="1" applyAlignment="1">
      <alignment horizontal="center" vertical="center" wrapText="1"/>
    </xf>
    <xf numFmtId="0" fontId="16" fillId="0" borderId="28" xfId="2" applyBorder="1" applyAlignment="1">
      <alignment horizontal="center" vertical="center" wrapText="1"/>
    </xf>
    <xf numFmtId="0" fontId="28" fillId="0" borderId="26" xfId="2" applyFont="1" applyBorder="1" applyAlignment="1">
      <alignment horizontal="center" vertical="top" wrapText="1"/>
    </xf>
    <xf numFmtId="0" fontId="16" fillId="0" borderId="28" xfId="2" applyBorder="1" applyAlignment="1">
      <alignment horizontal="center" vertical="top" wrapText="1"/>
    </xf>
    <xf numFmtId="0" fontId="28" fillId="0" borderId="27" xfId="2" applyFont="1" applyBorder="1" applyAlignment="1">
      <alignment horizontal="center" vertical="center" wrapText="1"/>
    </xf>
    <xf numFmtId="0" fontId="16" fillId="0" borderId="29" xfId="2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0" fillId="0" borderId="21" xfId="0" applyFont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2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2" fontId="19" fillId="2" borderId="5" xfId="0" applyNumberFormat="1" applyFont="1" applyFill="1" applyBorder="1" applyAlignment="1">
      <alignment horizontal="center" vertical="center" wrapText="1"/>
    </xf>
    <xf numFmtId="2" fontId="19" fillId="2" borderId="7" xfId="0" applyNumberFormat="1" applyFont="1" applyFill="1" applyBorder="1" applyAlignment="1">
      <alignment horizontal="center" vertical="center" wrapText="1"/>
    </xf>
    <xf numFmtId="2" fontId="19" fillId="2" borderId="6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0" fillId="0" borderId="5" xfId="0" applyBorder="1"/>
    <xf numFmtId="0" fontId="0" fillId="0" borderId="52" xfId="0" applyBorder="1"/>
  </cellXfs>
  <cellStyles count="4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view="pageBreakPreview" topLeftCell="A2" zoomScale="90" zoomScaleNormal="100" zoomScaleSheetLayoutView="90" workbookViewId="0">
      <selection activeCell="B18" sqref="B18"/>
    </sheetView>
  </sheetViews>
  <sheetFormatPr defaultRowHeight="15" x14ac:dyDescent="0.25"/>
  <cols>
    <col min="1" max="1" width="56.85546875" customWidth="1"/>
    <col min="2" max="7" width="19.28515625" customWidth="1"/>
    <col min="9" max="9" width="11" bestFit="1" customWidth="1"/>
    <col min="10" max="10" width="11.85546875" customWidth="1"/>
    <col min="11" max="11" width="12.85546875" customWidth="1"/>
    <col min="12" max="12" width="12.140625" customWidth="1"/>
    <col min="13" max="13" width="12" customWidth="1"/>
    <col min="14" max="14" width="12.7109375" customWidth="1"/>
  </cols>
  <sheetData>
    <row r="1" spans="1:13" x14ac:dyDescent="0.25">
      <c r="F1" s="146" t="s">
        <v>121</v>
      </c>
      <c r="G1" s="146"/>
    </row>
    <row r="2" spans="1:13" ht="28.5" customHeight="1" x14ac:dyDescent="0.25">
      <c r="F2" s="147" t="s">
        <v>95</v>
      </c>
      <c r="G2" s="147"/>
    </row>
    <row r="3" spans="1:13" x14ac:dyDescent="0.25">
      <c r="F3" s="148"/>
      <c r="G3" s="148"/>
    </row>
    <row r="4" spans="1:13" ht="60" customHeight="1" x14ac:dyDescent="0.35">
      <c r="A4" s="149" t="s">
        <v>91</v>
      </c>
      <c r="B4" s="150"/>
      <c r="C4" s="150"/>
      <c r="D4" s="150"/>
      <c r="E4" s="150"/>
      <c r="F4" s="150"/>
      <c r="G4" s="150"/>
    </row>
    <row r="5" spans="1:13" ht="22.5" customHeight="1" x14ac:dyDescent="0.25">
      <c r="A5" s="1" t="s">
        <v>0</v>
      </c>
      <c r="B5" s="142" t="s">
        <v>15</v>
      </c>
      <c r="C5" s="142"/>
      <c r="D5" s="142"/>
      <c r="E5" s="142"/>
      <c r="F5" s="142"/>
      <c r="G5" s="142"/>
    </row>
    <row r="6" spans="1:13" ht="25.5" customHeight="1" x14ac:dyDescent="0.25">
      <c r="A6" s="1" t="s">
        <v>1</v>
      </c>
      <c r="B6" s="142" t="s">
        <v>2</v>
      </c>
      <c r="C6" s="142"/>
      <c r="D6" s="142"/>
      <c r="E6" s="142"/>
      <c r="F6" s="142"/>
      <c r="G6" s="142"/>
    </row>
    <row r="7" spans="1:13" ht="19.5" customHeight="1" x14ac:dyDescent="0.25">
      <c r="A7" s="139" t="s">
        <v>3</v>
      </c>
      <c r="B7" s="142" t="s">
        <v>24</v>
      </c>
      <c r="C7" s="142"/>
      <c r="D7" s="142"/>
      <c r="E7" s="142"/>
      <c r="F7" s="142"/>
      <c r="G7" s="142"/>
    </row>
    <row r="8" spans="1:13" ht="19.5" customHeight="1" x14ac:dyDescent="0.25">
      <c r="A8" s="141"/>
      <c r="B8" s="143" t="s">
        <v>23</v>
      </c>
      <c r="C8" s="144"/>
      <c r="D8" s="144"/>
      <c r="E8" s="144"/>
      <c r="F8" s="144"/>
      <c r="G8" s="145"/>
    </row>
    <row r="9" spans="1:13" ht="17.25" customHeight="1" x14ac:dyDescent="0.25">
      <c r="A9" s="1" t="s">
        <v>4</v>
      </c>
      <c r="B9" s="142"/>
      <c r="C9" s="142"/>
      <c r="D9" s="142"/>
      <c r="E9" s="142"/>
      <c r="F9" s="142"/>
      <c r="G9" s="142"/>
      <c r="K9" s="3"/>
    </row>
    <row r="10" spans="1:13" ht="20.25" customHeight="1" x14ac:dyDescent="0.25">
      <c r="A10" s="1" t="s">
        <v>16</v>
      </c>
      <c r="B10" s="142" t="s">
        <v>2</v>
      </c>
      <c r="C10" s="142"/>
      <c r="D10" s="142"/>
      <c r="E10" s="142"/>
      <c r="F10" s="142"/>
      <c r="G10" s="142"/>
      <c r="K10" s="3"/>
    </row>
    <row r="11" spans="1:13" ht="39" customHeight="1" x14ac:dyDescent="0.25">
      <c r="A11" s="1" t="s">
        <v>17</v>
      </c>
      <c r="B11" s="142" t="s">
        <v>26</v>
      </c>
      <c r="C11" s="142"/>
      <c r="D11" s="142"/>
      <c r="E11" s="142"/>
      <c r="F11" s="142"/>
      <c r="G11" s="142"/>
      <c r="K11" s="3"/>
    </row>
    <row r="12" spans="1:13" ht="20.25" customHeight="1" x14ac:dyDescent="0.25">
      <c r="A12" s="1" t="s">
        <v>18</v>
      </c>
      <c r="B12" s="142" t="s">
        <v>2</v>
      </c>
      <c r="C12" s="142"/>
      <c r="D12" s="142"/>
      <c r="E12" s="142"/>
      <c r="F12" s="142"/>
      <c r="G12" s="142"/>
      <c r="K12" s="3"/>
    </row>
    <row r="13" spans="1:13" ht="29.25" customHeight="1" x14ac:dyDescent="0.25">
      <c r="A13" s="139" t="s">
        <v>25</v>
      </c>
      <c r="B13" s="142" t="s">
        <v>27</v>
      </c>
      <c r="C13" s="142"/>
      <c r="D13" s="142"/>
      <c r="E13" s="142"/>
      <c r="F13" s="142"/>
      <c r="G13" s="142"/>
      <c r="K13" s="3"/>
    </row>
    <row r="14" spans="1:13" ht="49.5" customHeight="1" x14ac:dyDescent="0.25">
      <c r="A14" s="140"/>
      <c r="B14" s="142" t="s">
        <v>28</v>
      </c>
      <c r="C14" s="142"/>
      <c r="D14" s="142"/>
      <c r="E14" s="142"/>
      <c r="F14" s="142"/>
      <c r="G14" s="142"/>
      <c r="K14" s="3"/>
    </row>
    <row r="15" spans="1:13" ht="29.25" customHeight="1" x14ac:dyDescent="0.25">
      <c r="A15" s="141"/>
      <c r="B15" s="142" t="s">
        <v>29</v>
      </c>
      <c r="C15" s="142"/>
      <c r="D15" s="142"/>
      <c r="E15" s="142"/>
      <c r="F15" s="142"/>
      <c r="G15" s="142"/>
      <c r="K15" s="3"/>
    </row>
    <row r="16" spans="1:13" ht="28.5" customHeight="1" x14ac:dyDescent="0.25">
      <c r="A16" s="4" t="s">
        <v>19</v>
      </c>
      <c r="B16" s="2" t="s">
        <v>5</v>
      </c>
      <c r="C16" s="2" t="s">
        <v>6</v>
      </c>
      <c r="D16" s="2" t="s">
        <v>7</v>
      </c>
      <c r="E16" s="2" t="s">
        <v>20</v>
      </c>
      <c r="F16" s="2" t="s">
        <v>21</v>
      </c>
      <c r="G16" s="2" t="s">
        <v>22</v>
      </c>
      <c r="I16">
        <v>2023</v>
      </c>
      <c r="J16">
        <v>2024</v>
      </c>
      <c r="K16">
        <v>2025</v>
      </c>
      <c r="L16">
        <v>2026</v>
      </c>
      <c r="M16">
        <v>2027</v>
      </c>
    </row>
    <row r="17" spans="1:14" ht="28.5" customHeight="1" x14ac:dyDescent="0.25">
      <c r="A17" s="1" t="s">
        <v>9</v>
      </c>
      <c r="B17" s="47">
        <f>C17+D17+E17+F17+G17</f>
        <v>106284.11000000002</v>
      </c>
      <c r="C17" s="47">
        <v>102085.07</v>
      </c>
      <c r="D17" s="47">
        <v>2137.44</v>
      </c>
      <c r="E17" s="47">
        <v>2061.6</v>
      </c>
      <c r="F17" s="47">
        <v>0</v>
      </c>
      <c r="G17" s="47">
        <v>0</v>
      </c>
      <c r="I17" s="3">
        <f>C23-C22</f>
        <v>638769.85</v>
      </c>
      <c r="J17" s="3">
        <f t="shared" ref="J17:M17" si="0">D23-D22</f>
        <v>253203</v>
      </c>
      <c r="K17" s="3">
        <f t="shared" si="0"/>
        <v>247132.23</v>
      </c>
      <c r="L17" s="3">
        <f t="shared" si="0"/>
        <v>246217.9</v>
      </c>
      <c r="M17" s="3">
        <f t="shared" si="0"/>
        <v>246217.9</v>
      </c>
    </row>
    <row r="18" spans="1:14" ht="28.5" customHeight="1" x14ac:dyDescent="0.25">
      <c r="A18" s="1" t="s">
        <v>13</v>
      </c>
      <c r="B18" s="47">
        <f>C18+D18+E18+F18+G18</f>
        <v>29455.120000000003</v>
      </c>
      <c r="C18" s="47">
        <v>14255.12</v>
      </c>
      <c r="D18" s="47">
        <v>3800</v>
      </c>
      <c r="E18" s="47">
        <v>3800</v>
      </c>
      <c r="F18" s="47">
        <v>3800</v>
      </c>
      <c r="G18" s="47">
        <v>3800</v>
      </c>
    </row>
    <row r="19" spans="1:14" ht="28.5" customHeight="1" x14ac:dyDescent="0.25">
      <c r="A19" s="1" t="s">
        <v>14</v>
      </c>
      <c r="B19" s="47">
        <f>C19+D19+E19+F19+G19</f>
        <v>30173</v>
      </c>
      <c r="C19" s="47">
        <v>30173</v>
      </c>
      <c r="D19" s="47">
        <v>0</v>
      </c>
      <c r="E19" s="47">
        <v>0</v>
      </c>
      <c r="F19" s="47">
        <v>0</v>
      </c>
      <c r="G19" s="47">
        <v>0</v>
      </c>
    </row>
    <row r="20" spans="1:14" ht="28.5" customHeight="1" x14ac:dyDescent="0.25">
      <c r="A20" s="1" t="s">
        <v>8</v>
      </c>
      <c r="B20" s="47">
        <f t="shared" ref="B17:B22" si="1">C20+D20+E20+F20+G20</f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14" ht="28.5" customHeight="1" x14ac:dyDescent="0.25">
      <c r="A21" s="1" t="s">
        <v>10</v>
      </c>
      <c r="B21" s="47">
        <f>C21+D21+E21+F21+G21</f>
        <v>1465628.65</v>
      </c>
      <c r="C21" s="47">
        <v>492256.66</v>
      </c>
      <c r="D21" s="47">
        <v>247265.56</v>
      </c>
      <c r="E21" s="47">
        <v>241270.63</v>
      </c>
      <c r="F21" s="47">
        <v>242417.9</v>
      </c>
      <c r="G21" s="47">
        <v>242417.9</v>
      </c>
      <c r="L21" s="3"/>
      <c r="M21" s="3"/>
      <c r="N21" s="3"/>
    </row>
    <row r="22" spans="1:14" ht="28.5" customHeight="1" x14ac:dyDescent="0.25">
      <c r="A22" s="1" t="s">
        <v>11</v>
      </c>
      <c r="B22" s="47">
        <f>C22+D22+E22+F22+G22</f>
        <v>21264</v>
      </c>
      <c r="C22" s="47">
        <v>6960</v>
      </c>
      <c r="D22" s="47">
        <v>7344</v>
      </c>
      <c r="E22" s="47">
        <v>6960</v>
      </c>
      <c r="F22" s="47">
        <v>0</v>
      </c>
      <c r="G22" s="47">
        <v>0</v>
      </c>
    </row>
    <row r="23" spans="1:14" ht="28.5" customHeight="1" x14ac:dyDescent="0.25">
      <c r="A23" s="1" t="s">
        <v>12</v>
      </c>
      <c r="B23" s="47">
        <f>C23+D23+E23+F23+G23</f>
        <v>1652804.88</v>
      </c>
      <c r="C23" s="47">
        <v>645729.85</v>
      </c>
      <c r="D23" s="47">
        <f>D22+D21+D20+D18+D17+D19</f>
        <v>260547</v>
      </c>
      <c r="E23" s="47">
        <f>E22+E21+E20+E18+E17+E19</f>
        <v>254092.23</v>
      </c>
      <c r="F23" s="47">
        <f>F22+F21+F20+F18+F17+F19</f>
        <v>246217.9</v>
      </c>
      <c r="G23" s="47">
        <f>G22+G21+G20+G18+G17+G19</f>
        <v>246217.9</v>
      </c>
    </row>
  </sheetData>
  <mergeCells count="17">
    <mergeCell ref="B5:G5"/>
    <mergeCell ref="B6:G6"/>
    <mergeCell ref="F1:G1"/>
    <mergeCell ref="F2:G2"/>
    <mergeCell ref="F3:G3"/>
    <mergeCell ref="A4:G4"/>
    <mergeCell ref="A13:A15"/>
    <mergeCell ref="A7:A8"/>
    <mergeCell ref="B13:G13"/>
    <mergeCell ref="B14:G14"/>
    <mergeCell ref="B15:G15"/>
    <mergeCell ref="B9:G9"/>
    <mergeCell ref="B10:G10"/>
    <mergeCell ref="B11:G11"/>
    <mergeCell ref="B12:G12"/>
    <mergeCell ref="B7:G7"/>
    <mergeCell ref="B8:G8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0"/>
  <sheetViews>
    <sheetView view="pageBreakPreview" zoomScale="60" zoomScaleNormal="70" workbookViewId="0">
      <selection activeCell="F40" sqref="F40:K40"/>
    </sheetView>
  </sheetViews>
  <sheetFormatPr defaultRowHeight="15" x14ac:dyDescent="0.25"/>
  <cols>
    <col min="2" max="2" width="47.7109375" customWidth="1"/>
    <col min="3" max="3" width="22.85546875" customWidth="1"/>
    <col min="4" max="4" width="19.5703125" customWidth="1"/>
    <col min="5" max="5" width="19.42578125" customWidth="1"/>
    <col min="12" max="12" width="19.5703125" customWidth="1"/>
    <col min="13" max="13" width="17.5703125" customWidth="1"/>
    <col min="14" max="14" width="18.140625" customWidth="1"/>
    <col min="15" max="15" width="19" customWidth="1"/>
    <col min="16" max="16" width="21.42578125" customWidth="1"/>
  </cols>
  <sheetData>
    <row r="1" spans="1:16" ht="18.75" x14ac:dyDescent="0.3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206" t="s">
        <v>122</v>
      </c>
      <c r="O1" s="206"/>
      <c r="P1" s="206"/>
    </row>
    <row r="2" spans="1:16" ht="37.5" customHeight="1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207" t="s">
        <v>125</v>
      </c>
      <c r="O2" s="207"/>
      <c r="P2" s="207"/>
    </row>
    <row r="3" spans="1:16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208"/>
      <c r="O3" s="208"/>
      <c r="P3" s="208"/>
    </row>
    <row r="4" spans="1:16" ht="22.5" x14ac:dyDescent="0.25">
      <c r="A4" s="209" t="s">
        <v>126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</row>
    <row r="5" spans="1:16" ht="22.5" x14ac:dyDescent="0.25">
      <c r="A5" s="209" t="s">
        <v>127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</row>
    <row r="6" spans="1:16" ht="15.75" thickBot="1" x14ac:dyDescent="0.3">
      <c r="A6" s="61"/>
      <c r="B6" s="61"/>
      <c r="C6" s="61"/>
      <c r="D6" s="61"/>
      <c r="E6" s="61"/>
      <c r="F6" s="62"/>
      <c r="G6" s="62"/>
      <c r="H6" s="62"/>
      <c r="I6" s="62"/>
      <c r="J6" s="62"/>
      <c r="K6" s="62"/>
      <c r="L6" s="62"/>
      <c r="M6" s="63"/>
      <c r="N6" s="63"/>
      <c r="O6" s="63"/>
      <c r="P6" s="61"/>
    </row>
    <row r="7" spans="1:16" ht="16.5" thickBot="1" x14ac:dyDescent="0.3">
      <c r="A7" s="151" t="s">
        <v>30</v>
      </c>
      <c r="B7" s="151" t="s">
        <v>42</v>
      </c>
      <c r="C7" s="151" t="s">
        <v>44</v>
      </c>
      <c r="D7" s="151" t="s">
        <v>46</v>
      </c>
      <c r="E7" s="151" t="s">
        <v>51</v>
      </c>
      <c r="F7" s="198" t="s">
        <v>52</v>
      </c>
      <c r="G7" s="198"/>
      <c r="H7" s="198"/>
      <c r="I7" s="198"/>
      <c r="J7" s="198"/>
      <c r="K7" s="198"/>
      <c r="L7" s="198"/>
      <c r="M7" s="198"/>
      <c r="N7" s="198"/>
      <c r="O7" s="199"/>
      <c r="P7" s="210" t="s">
        <v>59</v>
      </c>
    </row>
    <row r="8" spans="1:16" ht="16.5" thickBot="1" x14ac:dyDescent="0.3">
      <c r="A8" s="153"/>
      <c r="B8" s="153"/>
      <c r="C8" s="153"/>
      <c r="D8" s="153"/>
      <c r="E8" s="153"/>
      <c r="F8" s="200" t="s">
        <v>6</v>
      </c>
      <c r="G8" s="201"/>
      <c r="H8" s="201"/>
      <c r="I8" s="201"/>
      <c r="J8" s="201"/>
      <c r="K8" s="202"/>
      <c r="L8" s="64" t="s">
        <v>7</v>
      </c>
      <c r="M8" s="64" t="s">
        <v>20</v>
      </c>
      <c r="N8" s="64" t="s">
        <v>21</v>
      </c>
      <c r="O8" s="64" t="s">
        <v>22</v>
      </c>
      <c r="P8" s="211"/>
    </row>
    <row r="9" spans="1:16" ht="16.5" thickBot="1" x14ac:dyDescent="0.3">
      <c r="A9" s="5">
        <v>1</v>
      </c>
      <c r="B9" s="6">
        <v>2</v>
      </c>
      <c r="C9" s="6">
        <v>3</v>
      </c>
      <c r="D9" s="6">
        <v>4</v>
      </c>
      <c r="E9" s="6">
        <v>5</v>
      </c>
      <c r="F9" s="200">
        <v>6</v>
      </c>
      <c r="G9" s="201"/>
      <c r="H9" s="201"/>
      <c r="I9" s="201"/>
      <c r="J9" s="201"/>
      <c r="K9" s="202"/>
      <c r="L9" s="65">
        <v>7</v>
      </c>
      <c r="M9" s="66">
        <v>8</v>
      </c>
      <c r="N9" s="67">
        <v>9</v>
      </c>
      <c r="O9" s="67">
        <v>10</v>
      </c>
      <c r="P9" s="6">
        <v>11</v>
      </c>
    </row>
    <row r="10" spans="1:16" ht="16.5" thickBot="1" x14ac:dyDescent="0.3">
      <c r="A10" s="151">
        <v>1</v>
      </c>
      <c r="B10" s="203" t="s">
        <v>43</v>
      </c>
      <c r="C10" s="151" t="s">
        <v>45</v>
      </c>
      <c r="D10" s="7" t="s">
        <v>47</v>
      </c>
      <c r="E10" s="9">
        <f>F10+L10+M10+N10+O10</f>
        <v>114275.37</v>
      </c>
      <c r="F10" s="157">
        <f>SUM(F11:F14)</f>
        <v>114275.37</v>
      </c>
      <c r="G10" s="158"/>
      <c r="H10" s="158"/>
      <c r="I10" s="158"/>
      <c r="J10" s="158"/>
      <c r="K10" s="159"/>
      <c r="L10" s="68">
        <f>SUM(L11:L14)</f>
        <v>0</v>
      </c>
      <c r="M10" s="68">
        <f>SUM(M11:M14)</f>
        <v>0</v>
      </c>
      <c r="N10" s="68">
        <f>SUM(N11:N14)</f>
        <v>0</v>
      </c>
      <c r="O10" s="68">
        <f>SUM(O11:O14)</f>
        <v>0</v>
      </c>
      <c r="P10" s="151" t="s">
        <v>128</v>
      </c>
    </row>
    <row r="11" spans="1:16" ht="57.75" customHeight="1" thickBot="1" x14ac:dyDescent="0.3">
      <c r="A11" s="152"/>
      <c r="B11" s="204"/>
      <c r="C11" s="152"/>
      <c r="D11" s="8" t="s">
        <v>48</v>
      </c>
      <c r="E11" s="9">
        <f>F11+L11+M11+N11+O11</f>
        <v>90277.54</v>
      </c>
      <c r="F11" s="157">
        <f>F16</f>
        <v>90277.54</v>
      </c>
      <c r="G11" s="158"/>
      <c r="H11" s="158"/>
      <c r="I11" s="158"/>
      <c r="J11" s="158"/>
      <c r="K11" s="159"/>
      <c r="L11" s="68">
        <f t="shared" ref="L11:O13" si="0">L16</f>
        <v>0</v>
      </c>
      <c r="M11" s="68">
        <f t="shared" si="0"/>
        <v>0</v>
      </c>
      <c r="N11" s="68">
        <f t="shared" si="0"/>
        <v>0</v>
      </c>
      <c r="O11" s="68">
        <f t="shared" si="0"/>
        <v>0</v>
      </c>
      <c r="P11" s="152"/>
    </row>
    <row r="12" spans="1:16" ht="61.5" customHeight="1" thickBot="1" x14ac:dyDescent="0.3">
      <c r="A12" s="152"/>
      <c r="B12" s="204"/>
      <c r="C12" s="152"/>
      <c r="D12" s="8" t="s">
        <v>8</v>
      </c>
      <c r="E12" s="9">
        <f>E17+E30+E30</f>
        <v>0</v>
      </c>
      <c r="F12" s="157">
        <f>F17+F30+F30</f>
        <v>0</v>
      </c>
      <c r="G12" s="158"/>
      <c r="H12" s="158"/>
      <c r="I12" s="158"/>
      <c r="J12" s="158"/>
      <c r="K12" s="159"/>
      <c r="L12" s="68">
        <f t="shared" si="0"/>
        <v>0</v>
      </c>
      <c r="M12" s="68">
        <f t="shared" si="0"/>
        <v>0</v>
      </c>
      <c r="N12" s="68">
        <f t="shared" si="0"/>
        <v>0</v>
      </c>
      <c r="O12" s="68">
        <f t="shared" si="0"/>
        <v>0</v>
      </c>
      <c r="P12" s="152"/>
    </row>
    <row r="13" spans="1:16" ht="59.25" customHeight="1" thickBot="1" x14ac:dyDescent="0.3">
      <c r="A13" s="152"/>
      <c r="B13" s="204"/>
      <c r="C13" s="152"/>
      <c r="D13" s="8" t="s">
        <v>10</v>
      </c>
      <c r="E13" s="9">
        <f t="shared" ref="E13:E19" si="1">F13+L13+M13+N13+O13</f>
        <v>23997.83</v>
      </c>
      <c r="F13" s="157">
        <f>F18</f>
        <v>23997.83</v>
      </c>
      <c r="G13" s="158"/>
      <c r="H13" s="158"/>
      <c r="I13" s="158"/>
      <c r="J13" s="158"/>
      <c r="K13" s="159"/>
      <c r="L13" s="68">
        <f t="shared" si="0"/>
        <v>0</v>
      </c>
      <c r="M13" s="68">
        <f t="shared" si="0"/>
        <v>0</v>
      </c>
      <c r="N13" s="68">
        <f t="shared" si="0"/>
        <v>0</v>
      </c>
      <c r="O13" s="68">
        <f t="shared" si="0"/>
        <v>0</v>
      </c>
      <c r="P13" s="152"/>
    </row>
    <row r="14" spans="1:16" ht="41.25" customHeight="1" thickBot="1" x14ac:dyDescent="0.3">
      <c r="A14" s="153"/>
      <c r="B14" s="205"/>
      <c r="C14" s="153"/>
      <c r="D14" s="8" t="s">
        <v>49</v>
      </c>
      <c r="E14" s="9">
        <f t="shared" si="1"/>
        <v>0</v>
      </c>
      <c r="F14" s="157">
        <f>F19+F33</f>
        <v>0</v>
      </c>
      <c r="G14" s="158"/>
      <c r="H14" s="158"/>
      <c r="I14" s="158"/>
      <c r="J14" s="158"/>
      <c r="K14" s="159"/>
      <c r="L14" s="68">
        <f>L19+L33</f>
        <v>0</v>
      </c>
      <c r="M14" s="68">
        <f t="shared" ref="M14:O14" si="2">M19+M33</f>
        <v>0</v>
      </c>
      <c r="N14" s="68">
        <f t="shared" si="2"/>
        <v>0</v>
      </c>
      <c r="O14" s="68">
        <f t="shared" si="2"/>
        <v>0</v>
      </c>
      <c r="P14" s="152"/>
    </row>
    <row r="15" spans="1:16" ht="16.5" thickBot="1" x14ac:dyDescent="0.3">
      <c r="A15" s="194" t="s">
        <v>31</v>
      </c>
      <c r="B15" s="197" t="s">
        <v>129</v>
      </c>
      <c r="C15" s="163" t="s">
        <v>45</v>
      </c>
      <c r="D15" s="7" t="s">
        <v>47</v>
      </c>
      <c r="E15" s="9">
        <f t="shared" si="1"/>
        <v>114275.37</v>
      </c>
      <c r="F15" s="157">
        <f>F16+F17+F18+F19</f>
        <v>114275.37</v>
      </c>
      <c r="G15" s="158"/>
      <c r="H15" s="158"/>
      <c r="I15" s="158"/>
      <c r="J15" s="158"/>
      <c r="K15" s="159"/>
      <c r="L15" s="68">
        <f>SUM(L16:L19)</f>
        <v>0</v>
      </c>
      <c r="M15" s="9">
        <f>M16+M17+M18+M19</f>
        <v>0</v>
      </c>
      <c r="N15" s="9">
        <f>N16+N17+N18+N19</f>
        <v>0</v>
      </c>
      <c r="O15" s="9">
        <f>O16+O17+O18+O19</f>
        <v>0</v>
      </c>
      <c r="P15" s="151" t="s">
        <v>60</v>
      </c>
    </row>
    <row r="16" spans="1:16" ht="69.75" customHeight="1" thickBot="1" x14ac:dyDescent="0.3">
      <c r="A16" s="195"/>
      <c r="B16" s="197"/>
      <c r="C16" s="163"/>
      <c r="D16" s="8" t="s">
        <v>50</v>
      </c>
      <c r="E16" s="9">
        <f t="shared" si="1"/>
        <v>90277.54</v>
      </c>
      <c r="F16" s="157">
        <v>90277.54</v>
      </c>
      <c r="G16" s="158"/>
      <c r="H16" s="158"/>
      <c r="I16" s="158"/>
      <c r="J16" s="158"/>
      <c r="K16" s="159"/>
      <c r="L16" s="69">
        <v>0</v>
      </c>
      <c r="M16" s="68">
        <v>0</v>
      </c>
      <c r="N16" s="70">
        <v>0</v>
      </c>
      <c r="O16" s="70">
        <v>0</v>
      </c>
      <c r="P16" s="152"/>
    </row>
    <row r="17" spans="1:16" ht="60.75" customHeight="1" thickBot="1" x14ac:dyDescent="0.3">
      <c r="A17" s="195"/>
      <c r="B17" s="197"/>
      <c r="C17" s="163"/>
      <c r="D17" s="8" t="s">
        <v>8</v>
      </c>
      <c r="E17" s="9">
        <f t="shared" si="1"/>
        <v>0</v>
      </c>
      <c r="F17" s="157">
        <v>0</v>
      </c>
      <c r="G17" s="158"/>
      <c r="H17" s="158"/>
      <c r="I17" s="158"/>
      <c r="J17" s="158"/>
      <c r="K17" s="159"/>
      <c r="L17" s="69">
        <v>0</v>
      </c>
      <c r="M17" s="68">
        <v>0</v>
      </c>
      <c r="N17" s="70">
        <v>0</v>
      </c>
      <c r="O17" s="70">
        <v>0</v>
      </c>
      <c r="P17" s="152"/>
    </row>
    <row r="18" spans="1:16" ht="60.75" customHeight="1" thickBot="1" x14ac:dyDescent="0.3">
      <c r="A18" s="195"/>
      <c r="B18" s="197"/>
      <c r="C18" s="163"/>
      <c r="D18" s="20" t="s">
        <v>10</v>
      </c>
      <c r="E18" s="10">
        <f t="shared" si="1"/>
        <v>23997.83</v>
      </c>
      <c r="F18" s="165">
        <v>23997.83</v>
      </c>
      <c r="G18" s="188"/>
      <c r="H18" s="188"/>
      <c r="I18" s="188"/>
      <c r="J18" s="188"/>
      <c r="K18" s="166"/>
      <c r="L18" s="69">
        <v>0</v>
      </c>
      <c r="M18" s="71">
        <v>0</v>
      </c>
      <c r="N18" s="71">
        <v>0</v>
      </c>
      <c r="O18" s="71">
        <v>0</v>
      </c>
      <c r="P18" s="152"/>
    </row>
    <row r="19" spans="1:16" ht="43.5" customHeight="1" thickBot="1" x14ac:dyDescent="0.3">
      <c r="A19" s="195"/>
      <c r="B19" s="197"/>
      <c r="C19" s="163"/>
      <c r="D19" s="7" t="s">
        <v>49</v>
      </c>
      <c r="E19" s="9">
        <f t="shared" si="1"/>
        <v>0</v>
      </c>
      <c r="F19" s="157">
        <v>0</v>
      </c>
      <c r="G19" s="158"/>
      <c r="H19" s="158"/>
      <c r="I19" s="158"/>
      <c r="J19" s="158"/>
      <c r="K19" s="159"/>
      <c r="L19" s="69">
        <v>0</v>
      </c>
      <c r="M19" s="68">
        <v>0</v>
      </c>
      <c r="N19" s="70">
        <v>0</v>
      </c>
      <c r="O19" s="70">
        <v>0</v>
      </c>
      <c r="P19" s="152"/>
    </row>
    <row r="20" spans="1:16" ht="16.5" thickBot="1" x14ac:dyDescent="0.3">
      <c r="A20" s="195"/>
      <c r="B20" s="193" t="s">
        <v>130</v>
      </c>
      <c r="C20" s="163"/>
      <c r="D20" s="151"/>
      <c r="E20" s="164" t="s">
        <v>5</v>
      </c>
      <c r="F20" s="165" t="s">
        <v>53</v>
      </c>
      <c r="G20" s="166"/>
      <c r="H20" s="157" t="s">
        <v>54</v>
      </c>
      <c r="I20" s="158"/>
      <c r="J20" s="158"/>
      <c r="K20" s="159"/>
      <c r="L20" s="169" t="s">
        <v>7</v>
      </c>
      <c r="M20" s="169" t="s">
        <v>20</v>
      </c>
      <c r="N20" s="169" t="s">
        <v>21</v>
      </c>
      <c r="O20" s="169" t="s">
        <v>22</v>
      </c>
      <c r="P20" s="152"/>
    </row>
    <row r="21" spans="1:16" ht="16.5" thickBot="1" x14ac:dyDescent="0.3">
      <c r="A21" s="195"/>
      <c r="B21" s="171"/>
      <c r="C21" s="163"/>
      <c r="D21" s="152"/>
      <c r="E21" s="164"/>
      <c r="F21" s="167"/>
      <c r="G21" s="168"/>
      <c r="H21" s="68" t="s">
        <v>55</v>
      </c>
      <c r="I21" s="68" t="s">
        <v>56</v>
      </c>
      <c r="J21" s="68" t="s">
        <v>57</v>
      </c>
      <c r="K21" s="68" t="s">
        <v>58</v>
      </c>
      <c r="L21" s="170"/>
      <c r="M21" s="170"/>
      <c r="N21" s="170"/>
      <c r="O21" s="170"/>
      <c r="P21" s="152"/>
    </row>
    <row r="22" spans="1:16" ht="16.5" thickBot="1" x14ac:dyDescent="0.3">
      <c r="A22" s="196"/>
      <c r="B22" s="171"/>
      <c r="C22" s="163"/>
      <c r="D22" s="153"/>
      <c r="E22" s="11"/>
      <c r="F22" s="179">
        <v>1</v>
      </c>
      <c r="G22" s="180"/>
      <c r="H22" s="68" t="s">
        <v>94</v>
      </c>
      <c r="I22" s="68" t="s">
        <v>94</v>
      </c>
      <c r="J22" s="68" t="s">
        <v>94</v>
      </c>
      <c r="K22" s="68" t="s">
        <v>94</v>
      </c>
      <c r="L22" s="69"/>
      <c r="M22" s="68"/>
      <c r="N22" s="70"/>
      <c r="O22" s="70"/>
      <c r="P22" s="153"/>
    </row>
    <row r="23" spans="1:16" ht="16.5" thickBot="1" x14ac:dyDescent="0.3">
      <c r="A23" s="113"/>
      <c r="B23" s="190" t="s">
        <v>131</v>
      </c>
      <c r="C23" s="176" t="s">
        <v>45</v>
      </c>
      <c r="D23" s="7" t="s">
        <v>47</v>
      </c>
      <c r="E23" s="9">
        <f>F23+L23+M23+N23+O23</f>
        <v>81868.31</v>
      </c>
      <c r="F23" s="157">
        <f>F24+F25+F26+F27</f>
        <v>47468.31</v>
      </c>
      <c r="G23" s="158"/>
      <c r="H23" s="158"/>
      <c r="I23" s="158"/>
      <c r="J23" s="158"/>
      <c r="K23" s="159"/>
      <c r="L23" s="68">
        <f>L24+L25+L26+L27</f>
        <v>23600</v>
      </c>
      <c r="M23" s="9">
        <f>M24+M25+M26+M27</f>
        <v>3600</v>
      </c>
      <c r="N23" s="9">
        <f>N24+N25+N26+N27</f>
        <v>3600</v>
      </c>
      <c r="O23" s="9">
        <f>O24+O25+O26+O27</f>
        <v>3600</v>
      </c>
      <c r="P23" s="151" t="s">
        <v>132</v>
      </c>
    </row>
    <row r="24" spans="1:16" ht="60" customHeight="1" thickBot="1" x14ac:dyDescent="0.3">
      <c r="A24" s="113"/>
      <c r="B24" s="191"/>
      <c r="C24" s="177"/>
      <c r="D24" s="8" t="s">
        <v>50</v>
      </c>
      <c r="E24" s="9">
        <f>F24+L24+M24+N24+O24</f>
        <v>7143</v>
      </c>
      <c r="F24" s="157">
        <f>F29+F61</f>
        <v>7143</v>
      </c>
      <c r="G24" s="158"/>
      <c r="H24" s="158"/>
      <c r="I24" s="158"/>
      <c r="J24" s="158"/>
      <c r="K24" s="159"/>
      <c r="L24" s="69">
        <f>L29+L61</f>
        <v>0</v>
      </c>
      <c r="M24" s="69">
        <f t="shared" ref="M24:O24" si="3">M29+M61</f>
        <v>0</v>
      </c>
      <c r="N24" s="69">
        <f t="shared" si="3"/>
        <v>0</v>
      </c>
      <c r="O24" s="69">
        <f t="shared" si="3"/>
        <v>0</v>
      </c>
      <c r="P24" s="152"/>
    </row>
    <row r="25" spans="1:16" ht="57.75" customHeight="1" thickBot="1" x14ac:dyDescent="0.3">
      <c r="A25" s="113">
        <v>2</v>
      </c>
      <c r="B25" s="191"/>
      <c r="C25" s="177"/>
      <c r="D25" s="8" t="s">
        <v>8</v>
      </c>
      <c r="E25" s="9">
        <f>F25+L25+M25+N25+O25</f>
        <v>0</v>
      </c>
      <c r="F25" s="157">
        <v>0</v>
      </c>
      <c r="G25" s="158"/>
      <c r="H25" s="158"/>
      <c r="I25" s="158"/>
      <c r="J25" s="158"/>
      <c r="K25" s="159"/>
      <c r="L25" s="69">
        <v>0</v>
      </c>
      <c r="M25" s="68">
        <v>0</v>
      </c>
      <c r="N25" s="70">
        <v>0</v>
      </c>
      <c r="O25" s="70">
        <v>0</v>
      </c>
      <c r="P25" s="152"/>
    </row>
    <row r="26" spans="1:16" ht="63.75" customHeight="1" thickBot="1" x14ac:dyDescent="0.3">
      <c r="A26" s="113"/>
      <c r="B26" s="191"/>
      <c r="C26" s="177"/>
      <c r="D26" s="8" t="s">
        <v>10</v>
      </c>
      <c r="E26" s="9">
        <f>F26+L26+M26+N26+O26</f>
        <v>74725.31</v>
      </c>
      <c r="F26" s="157">
        <f>F31+F63+F40</f>
        <v>40325.31</v>
      </c>
      <c r="G26" s="158"/>
      <c r="H26" s="158"/>
      <c r="I26" s="158"/>
      <c r="J26" s="158"/>
      <c r="K26" s="159"/>
      <c r="L26" s="69">
        <v>23600</v>
      </c>
      <c r="M26" s="69">
        <f t="shared" ref="M26:O26" si="4">M31+M63</f>
        <v>3600</v>
      </c>
      <c r="N26" s="69">
        <f t="shared" si="4"/>
        <v>3600</v>
      </c>
      <c r="O26" s="69">
        <f t="shared" si="4"/>
        <v>3600</v>
      </c>
      <c r="P26" s="152"/>
    </row>
    <row r="27" spans="1:16" ht="43.5" customHeight="1" thickBot="1" x14ac:dyDescent="0.3">
      <c r="A27" s="66"/>
      <c r="B27" s="192"/>
      <c r="C27" s="178"/>
      <c r="D27" s="8" t="s">
        <v>49</v>
      </c>
      <c r="E27" s="9">
        <f>F27+L27+M27+N27+O27</f>
        <v>0</v>
      </c>
      <c r="F27" s="157">
        <v>0</v>
      </c>
      <c r="G27" s="158"/>
      <c r="H27" s="158"/>
      <c r="I27" s="158"/>
      <c r="J27" s="158"/>
      <c r="K27" s="159"/>
      <c r="L27" s="69">
        <v>0</v>
      </c>
      <c r="M27" s="68">
        <v>0</v>
      </c>
      <c r="N27" s="70">
        <v>0</v>
      </c>
      <c r="O27" s="70">
        <v>0</v>
      </c>
      <c r="P27" s="153"/>
    </row>
    <row r="28" spans="1:16" ht="16.5" thickBot="1" x14ac:dyDescent="0.3">
      <c r="A28" s="181" t="s">
        <v>32</v>
      </c>
      <c r="B28" s="173" t="s">
        <v>133</v>
      </c>
      <c r="C28" s="176" t="s">
        <v>45</v>
      </c>
      <c r="D28" s="7" t="s">
        <v>47</v>
      </c>
      <c r="E28" s="9">
        <f t="shared" ref="E28:E61" si="5">F28+L28+M28+N28+O28</f>
        <v>23810</v>
      </c>
      <c r="F28" s="157">
        <f>SUM(F29:K33)</f>
        <v>23810</v>
      </c>
      <c r="G28" s="158"/>
      <c r="H28" s="158"/>
      <c r="I28" s="158"/>
      <c r="J28" s="158"/>
      <c r="K28" s="159"/>
      <c r="L28" s="68">
        <f>L29+L30+L31+L33</f>
        <v>0</v>
      </c>
      <c r="M28" s="68">
        <f>M29+M30+M31+M33+M32</f>
        <v>0</v>
      </c>
      <c r="N28" s="68">
        <f>N29+N30+N31+N33</f>
        <v>0</v>
      </c>
      <c r="O28" s="68">
        <f>O29+O30+O31+O33</f>
        <v>0</v>
      </c>
      <c r="P28" s="151" t="s">
        <v>60</v>
      </c>
    </row>
    <row r="29" spans="1:16" ht="60" customHeight="1" thickBot="1" x14ac:dyDescent="0.3">
      <c r="A29" s="182"/>
      <c r="B29" s="174"/>
      <c r="C29" s="177"/>
      <c r="D29" s="8" t="s">
        <v>50</v>
      </c>
      <c r="E29" s="9">
        <f t="shared" si="5"/>
        <v>7143</v>
      </c>
      <c r="F29" s="157">
        <v>7143</v>
      </c>
      <c r="G29" s="158"/>
      <c r="H29" s="158"/>
      <c r="I29" s="158"/>
      <c r="J29" s="158"/>
      <c r="K29" s="159"/>
      <c r="L29" s="69">
        <v>0</v>
      </c>
      <c r="M29" s="68">
        <v>0</v>
      </c>
      <c r="N29" s="70">
        <v>0</v>
      </c>
      <c r="O29" s="70">
        <v>0</v>
      </c>
      <c r="P29" s="152"/>
    </row>
    <row r="30" spans="1:16" ht="67.5" customHeight="1" thickBot="1" x14ac:dyDescent="0.3">
      <c r="A30" s="182"/>
      <c r="B30" s="174"/>
      <c r="C30" s="177"/>
      <c r="D30" s="8" t="s">
        <v>8</v>
      </c>
      <c r="E30" s="9">
        <f t="shared" si="5"/>
        <v>0</v>
      </c>
      <c r="F30" s="157">
        <v>0</v>
      </c>
      <c r="G30" s="158"/>
      <c r="H30" s="158"/>
      <c r="I30" s="158"/>
      <c r="J30" s="158"/>
      <c r="K30" s="159"/>
      <c r="L30" s="69">
        <v>0</v>
      </c>
      <c r="M30" s="68">
        <v>0</v>
      </c>
      <c r="N30" s="70">
        <v>0</v>
      </c>
      <c r="O30" s="70">
        <v>0</v>
      </c>
      <c r="P30" s="152"/>
    </row>
    <row r="31" spans="1:16" x14ac:dyDescent="0.25">
      <c r="A31" s="182"/>
      <c r="B31" s="174"/>
      <c r="C31" s="177"/>
      <c r="D31" s="184" t="s">
        <v>10</v>
      </c>
      <c r="E31" s="186">
        <f>SUM(F31:O32)</f>
        <v>16667</v>
      </c>
      <c r="F31" s="165">
        <v>16667</v>
      </c>
      <c r="G31" s="188"/>
      <c r="H31" s="188"/>
      <c r="I31" s="188"/>
      <c r="J31" s="188"/>
      <c r="K31" s="166"/>
      <c r="L31" s="169">
        <v>0</v>
      </c>
      <c r="M31" s="169">
        <v>0</v>
      </c>
      <c r="N31" s="169">
        <v>0</v>
      </c>
      <c r="O31" s="169">
        <v>0</v>
      </c>
      <c r="P31" s="152"/>
    </row>
    <row r="32" spans="1:16" ht="15.75" thickBot="1" x14ac:dyDescent="0.3">
      <c r="A32" s="182"/>
      <c r="B32" s="174"/>
      <c r="C32" s="177"/>
      <c r="D32" s="185"/>
      <c r="E32" s="187"/>
      <c r="F32" s="167"/>
      <c r="G32" s="189"/>
      <c r="H32" s="189"/>
      <c r="I32" s="189"/>
      <c r="J32" s="189"/>
      <c r="K32" s="168"/>
      <c r="L32" s="170"/>
      <c r="M32" s="170"/>
      <c r="N32" s="170"/>
      <c r="O32" s="170"/>
      <c r="P32" s="152"/>
    </row>
    <row r="33" spans="1:16" ht="49.5" customHeight="1" thickBot="1" x14ac:dyDescent="0.3">
      <c r="A33" s="182"/>
      <c r="B33" s="175"/>
      <c r="C33" s="178"/>
      <c r="D33" s="8" t="s">
        <v>49</v>
      </c>
      <c r="E33" s="9">
        <f t="shared" si="5"/>
        <v>0</v>
      </c>
      <c r="F33" s="157">
        <v>0</v>
      </c>
      <c r="G33" s="158"/>
      <c r="H33" s="158"/>
      <c r="I33" s="158"/>
      <c r="J33" s="158"/>
      <c r="K33" s="159"/>
      <c r="L33" s="69">
        <v>0</v>
      </c>
      <c r="M33" s="68">
        <v>0</v>
      </c>
      <c r="N33" s="70">
        <v>0</v>
      </c>
      <c r="O33" s="70">
        <v>0</v>
      </c>
      <c r="P33" s="152"/>
    </row>
    <row r="34" spans="1:16" ht="16.5" thickBot="1" x14ac:dyDescent="0.3">
      <c r="A34" s="182"/>
      <c r="B34" s="171" t="s">
        <v>134</v>
      </c>
      <c r="C34" s="163"/>
      <c r="D34" s="151"/>
      <c r="E34" s="164" t="s">
        <v>5</v>
      </c>
      <c r="F34" s="165" t="s">
        <v>53</v>
      </c>
      <c r="G34" s="166"/>
      <c r="H34" s="157" t="s">
        <v>54</v>
      </c>
      <c r="I34" s="158"/>
      <c r="J34" s="158"/>
      <c r="K34" s="159"/>
      <c r="L34" s="169" t="s">
        <v>7</v>
      </c>
      <c r="M34" s="169" t="s">
        <v>20</v>
      </c>
      <c r="N34" s="169" t="s">
        <v>21</v>
      </c>
      <c r="O34" s="169" t="s">
        <v>22</v>
      </c>
      <c r="P34" s="152"/>
    </row>
    <row r="35" spans="1:16" ht="16.5" thickBot="1" x14ac:dyDescent="0.3">
      <c r="A35" s="182"/>
      <c r="B35" s="171"/>
      <c r="C35" s="163"/>
      <c r="D35" s="152"/>
      <c r="E35" s="164"/>
      <c r="F35" s="167"/>
      <c r="G35" s="168"/>
      <c r="H35" s="68" t="s">
        <v>55</v>
      </c>
      <c r="I35" s="68" t="s">
        <v>56</v>
      </c>
      <c r="J35" s="68" t="s">
        <v>57</v>
      </c>
      <c r="K35" s="68" t="s">
        <v>58</v>
      </c>
      <c r="L35" s="170"/>
      <c r="M35" s="170"/>
      <c r="N35" s="170"/>
      <c r="O35" s="170"/>
      <c r="P35" s="152"/>
    </row>
    <row r="36" spans="1:16" ht="16.5" thickBot="1" x14ac:dyDescent="0.3">
      <c r="A36" s="183"/>
      <c r="B36" s="172"/>
      <c r="C36" s="163"/>
      <c r="D36" s="153"/>
      <c r="E36" s="11"/>
      <c r="F36" s="179">
        <v>3</v>
      </c>
      <c r="G36" s="180"/>
      <c r="H36" s="68" t="s">
        <v>94</v>
      </c>
      <c r="I36" s="68" t="s">
        <v>94</v>
      </c>
      <c r="J36" s="68" t="s">
        <v>94</v>
      </c>
      <c r="K36" s="68" t="s">
        <v>94</v>
      </c>
      <c r="L36" s="69"/>
      <c r="M36" s="68"/>
      <c r="N36" s="70"/>
      <c r="O36" s="70"/>
      <c r="P36" s="153"/>
    </row>
    <row r="37" spans="1:16" ht="16.5" thickBot="1" x14ac:dyDescent="0.3">
      <c r="A37" s="151" t="s">
        <v>34</v>
      </c>
      <c r="B37" s="154" t="s">
        <v>135</v>
      </c>
      <c r="C37" s="151" t="s">
        <v>45</v>
      </c>
      <c r="D37" s="7" t="s">
        <v>47</v>
      </c>
      <c r="E37" s="9">
        <f t="shared" ref="E37:E38" si="6">F37+L37+M37+N37+O37</f>
        <v>17523.669999999998</v>
      </c>
      <c r="F37" s="157">
        <f>SUM(F38:K41)</f>
        <v>17523.669999999998</v>
      </c>
      <c r="G37" s="158"/>
      <c r="H37" s="158"/>
      <c r="I37" s="158"/>
      <c r="J37" s="158"/>
      <c r="K37" s="159"/>
      <c r="L37" s="68">
        <f>L38+L39+L40+L41</f>
        <v>0</v>
      </c>
      <c r="M37" s="68">
        <f>M38+M39+M40+M41</f>
        <v>0</v>
      </c>
      <c r="N37" s="68">
        <f>N38+N39+N40+N41</f>
        <v>0</v>
      </c>
      <c r="O37" s="68">
        <f>O38+O39+O40+O41</f>
        <v>0</v>
      </c>
      <c r="P37" s="151" t="s">
        <v>60</v>
      </c>
    </row>
    <row r="38" spans="1:16" ht="61.5" customHeight="1" thickBot="1" x14ac:dyDescent="0.3">
      <c r="A38" s="152"/>
      <c r="B38" s="155"/>
      <c r="C38" s="152"/>
      <c r="D38" s="8" t="s">
        <v>50</v>
      </c>
      <c r="E38" s="9">
        <f t="shared" si="6"/>
        <v>0</v>
      </c>
      <c r="F38" s="157">
        <v>0</v>
      </c>
      <c r="G38" s="158"/>
      <c r="H38" s="158"/>
      <c r="I38" s="158"/>
      <c r="J38" s="158"/>
      <c r="K38" s="159"/>
      <c r="L38" s="69">
        <v>0</v>
      </c>
      <c r="M38" s="68">
        <v>0</v>
      </c>
      <c r="N38" s="70">
        <v>0</v>
      </c>
      <c r="O38" s="70">
        <v>0</v>
      </c>
      <c r="P38" s="152"/>
    </row>
    <row r="39" spans="1:16" ht="62.25" customHeight="1" thickBot="1" x14ac:dyDescent="0.3">
      <c r="A39" s="152"/>
      <c r="B39" s="155"/>
      <c r="C39" s="152"/>
      <c r="D39" s="8" t="s">
        <v>8</v>
      </c>
      <c r="E39" s="9">
        <f>SUM(F39:O39)</f>
        <v>0</v>
      </c>
      <c r="F39" s="157">
        <v>0</v>
      </c>
      <c r="G39" s="158"/>
      <c r="H39" s="158"/>
      <c r="I39" s="158"/>
      <c r="J39" s="158"/>
      <c r="K39" s="159"/>
      <c r="L39" s="69">
        <v>0</v>
      </c>
      <c r="M39" s="68">
        <v>0</v>
      </c>
      <c r="N39" s="70">
        <v>0</v>
      </c>
      <c r="O39" s="70">
        <v>0</v>
      </c>
      <c r="P39" s="152"/>
    </row>
    <row r="40" spans="1:16" ht="74.25" customHeight="1" thickBot="1" x14ac:dyDescent="0.3">
      <c r="A40" s="152"/>
      <c r="B40" s="155"/>
      <c r="C40" s="152"/>
      <c r="D40" s="8" t="s">
        <v>10</v>
      </c>
      <c r="E40" s="9">
        <f>F40+L40+M40+N40+O40</f>
        <v>17523.669999999998</v>
      </c>
      <c r="F40" s="157">
        <v>17523.669999999998</v>
      </c>
      <c r="G40" s="158"/>
      <c r="H40" s="158"/>
      <c r="I40" s="158"/>
      <c r="J40" s="158"/>
      <c r="K40" s="159"/>
      <c r="L40" s="69">
        <v>0</v>
      </c>
      <c r="M40" s="68">
        <v>0</v>
      </c>
      <c r="N40" s="68">
        <v>0</v>
      </c>
      <c r="O40" s="68">
        <v>0</v>
      </c>
      <c r="P40" s="152"/>
    </row>
    <row r="41" spans="1:16" ht="41.25" customHeight="1" thickBot="1" x14ac:dyDescent="0.3">
      <c r="A41" s="152"/>
      <c r="B41" s="156"/>
      <c r="C41" s="153"/>
      <c r="D41" s="8" t="s">
        <v>49</v>
      </c>
      <c r="E41" s="9">
        <f>F41+L41+M41+N41+O41</f>
        <v>0</v>
      </c>
      <c r="F41" s="157">
        <v>0</v>
      </c>
      <c r="G41" s="158"/>
      <c r="H41" s="158"/>
      <c r="I41" s="158"/>
      <c r="J41" s="158"/>
      <c r="K41" s="159"/>
      <c r="L41" s="69">
        <v>0</v>
      </c>
      <c r="M41" s="68">
        <v>0</v>
      </c>
      <c r="N41" s="70">
        <v>0</v>
      </c>
      <c r="O41" s="70">
        <v>0</v>
      </c>
      <c r="P41" s="152"/>
    </row>
    <row r="42" spans="1:16" ht="16.5" thickBot="1" x14ac:dyDescent="0.3">
      <c r="A42" s="152"/>
      <c r="B42" s="160" t="s">
        <v>136</v>
      </c>
      <c r="C42" s="151"/>
      <c r="D42" s="151"/>
      <c r="E42" s="164" t="s">
        <v>5</v>
      </c>
      <c r="F42" s="165" t="s">
        <v>53</v>
      </c>
      <c r="G42" s="166"/>
      <c r="H42" s="157" t="s">
        <v>54</v>
      </c>
      <c r="I42" s="158"/>
      <c r="J42" s="158"/>
      <c r="K42" s="159"/>
      <c r="L42" s="169" t="s">
        <v>7</v>
      </c>
      <c r="M42" s="169" t="s">
        <v>20</v>
      </c>
      <c r="N42" s="169" t="s">
        <v>21</v>
      </c>
      <c r="O42" s="169" t="s">
        <v>22</v>
      </c>
      <c r="P42" s="152"/>
    </row>
    <row r="43" spans="1:16" ht="16.5" thickBot="1" x14ac:dyDescent="0.3">
      <c r="A43" s="152"/>
      <c r="B43" s="161"/>
      <c r="C43" s="152"/>
      <c r="D43" s="152"/>
      <c r="E43" s="164"/>
      <c r="F43" s="167"/>
      <c r="G43" s="168"/>
      <c r="H43" s="68" t="s">
        <v>55</v>
      </c>
      <c r="I43" s="68" t="s">
        <v>56</v>
      </c>
      <c r="J43" s="68" t="s">
        <v>57</v>
      </c>
      <c r="K43" s="68" t="s">
        <v>58</v>
      </c>
      <c r="L43" s="170"/>
      <c r="M43" s="170"/>
      <c r="N43" s="170"/>
      <c r="O43" s="170"/>
      <c r="P43" s="152"/>
    </row>
    <row r="44" spans="1:16" ht="16.5" thickBot="1" x14ac:dyDescent="0.3">
      <c r="A44" s="152"/>
      <c r="B44" s="162"/>
      <c r="C44" s="153"/>
      <c r="D44" s="153"/>
      <c r="E44" s="11"/>
      <c r="F44" s="157" t="s">
        <v>137</v>
      </c>
      <c r="G44" s="159"/>
      <c r="H44" s="68" t="s">
        <v>94</v>
      </c>
      <c r="I44" s="68" t="s">
        <v>94</v>
      </c>
      <c r="J44" s="68" t="s">
        <v>94</v>
      </c>
      <c r="K44" s="68" t="s">
        <v>94</v>
      </c>
      <c r="L44" s="69"/>
      <c r="M44" s="68"/>
      <c r="N44" s="70"/>
      <c r="O44" s="70"/>
      <c r="P44" s="152"/>
    </row>
    <row r="45" spans="1:16" ht="16.5" thickBot="1" x14ac:dyDescent="0.3">
      <c r="A45" s="152"/>
      <c r="B45" s="160" t="s">
        <v>138</v>
      </c>
      <c r="C45" s="151"/>
      <c r="D45" s="151"/>
      <c r="E45" s="164" t="s">
        <v>5</v>
      </c>
      <c r="F45" s="165" t="s">
        <v>53</v>
      </c>
      <c r="G45" s="166"/>
      <c r="H45" s="157" t="s">
        <v>54</v>
      </c>
      <c r="I45" s="158"/>
      <c r="J45" s="158"/>
      <c r="K45" s="159"/>
      <c r="L45" s="169" t="s">
        <v>7</v>
      </c>
      <c r="M45" s="169" t="s">
        <v>20</v>
      </c>
      <c r="N45" s="169" t="s">
        <v>21</v>
      </c>
      <c r="O45" s="169" t="s">
        <v>22</v>
      </c>
      <c r="P45" s="152"/>
    </row>
    <row r="46" spans="1:16" ht="16.5" thickBot="1" x14ac:dyDescent="0.3">
      <c r="A46" s="152"/>
      <c r="B46" s="161"/>
      <c r="C46" s="152"/>
      <c r="D46" s="152"/>
      <c r="E46" s="164"/>
      <c r="F46" s="167"/>
      <c r="G46" s="168"/>
      <c r="H46" s="68" t="s">
        <v>55</v>
      </c>
      <c r="I46" s="68" t="s">
        <v>56</v>
      </c>
      <c r="J46" s="68" t="s">
        <v>57</v>
      </c>
      <c r="K46" s="68" t="s">
        <v>58</v>
      </c>
      <c r="L46" s="170"/>
      <c r="M46" s="170"/>
      <c r="N46" s="170"/>
      <c r="O46" s="170"/>
      <c r="P46" s="152"/>
    </row>
    <row r="47" spans="1:16" ht="16.5" thickBot="1" x14ac:dyDescent="0.3">
      <c r="A47" s="152"/>
      <c r="B47" s="162"/>
      <c r="C47" s="153"/>
      <c r="D47" s="153"/>
      <c r="E47" s="11"/>
      <c r="F47" s="157"/>
      <c r="G47" s="159"/>
      <c r="H47" s="68"/>
      <c r="I47" s="68"/>
      <c r="J47" s="68"/>
      <c r="K47" s="68"/>
      <c r="L47" s="69"/>
      <c r="M47" s="68"/>
      <c r="N47" s="70"/>
      <c r="O47" s="70"/>
      <c r="P47" s="152"/>
    </row>
    <row r="48" spans="1:16" ht="16.5" thickBot="1" x14ac:dyDescent="0.3">
      <c r="A48" s="152"/>
      <c r="B48" s="160" t="s">
        <v>139</v>
      </c>
      <c r="C48" s="151"/>
      <c r="D48" s="151"/>
      <c r="E48" s="164" t="s">
        <v>5</v>
      </c>
      <c r="F48" s="165" t="s">
        <v>53</v>
      </c>
      <c r="G48" s="166"/>
      <c r="H48" s="157" t="s">
        <v>54</v>
      </c>
      <c r="I48" s="158"/>
      <c r="J48" s="158"/>
      <c r="K48" s="159"/>
      <c r="L48" s="169" t="s">
        <v>7</v>
      </c>
      <c r="M48" s="169" t="s">
        <v>20</v>
      </c>
      <c r="N48" s="169" t="s">
        <v>21</v>
      </c>
      <c r="O48" s="169" t="s">
        <v>22</v>
      </c>
      <c r="P48" s="152"/>
    </row>
    <row r="49" spans="1:16" ht="16.5" thickBot="1" x14ac:dyDescent="0.3">
      <c r="A49" s="152"/>
      <c r="B49" s="161"/>
      <c r="C49" s="152"/>
      <c r="D49" s="152"/>
      <c r="E49" s="164"/>
      <c r="F49" s="167"/>
      <c r="G49" s="168"/>
      <c r="H49" s="68" t="s">
        <v>55</v>
      </c>
      <c r="I49" s="68" t="s">
        <v>56</v>
      </c>
      <c r="J49" s="68" t="s">
        <v>57</v>
      </c>
      <c r="K49" s="68" t="s">
        <v>58</v>
      </c>
      <c r="L49" s="170"/>
      <c r="M49" s="170"/>
      <c r="N49" s="170"/>
      <c r="O49" s="170"/>
      <c r="P49" s="152"/>
    </row>
    <row r="50" spans="1:16" ht="16.5" thickBot="1" x14ac:dyDescent="0.3">
      <c r="A50" s="152"/>
      <c r="B50" s="162"/>
      <c r="C50" s="153"/>
      <c r="D50" s="153"/>
      <c r="E50" s="11"/>
      <c r="F50" s="157"/>
      <c r="G50" s="159"/>
      <c r="H50" s="68"/>
      <c r="I50" s="68"/>
      <c r="J50" s="68"/>
      <c r="K50" s="68"/>
      <c r="L50" s="69"/>
      <c r="M50" s="68"/>
      <c r="N50" s="70"/>
      <c r="O50" s="70"/>
      <c r="P50" s="152"/>
    </row>
    <row r="51" spans="1:16" ht="16.5" thickBot="1" x14ac:dyDescent="0.3">
      <c r="A51" s="152"/>
      <c r="B51" s="160" t="s">
        <v>140</v>
      </c>
      <c r="C51" s="151"/>
      <c r="D51" s="151"/>
      <c r="E51" s="164" t="s">
        <v>5</v>
      </c>
      <c r="F51" s="165" t="s">
        <v>53</v>
      </c>
      <c r="G51" s="166"/>
      <c r="H51" s="157" t="s">
        <v>54</v>
      </c>
      <c r="I51" s="158"/>
      <c r="J51" s="158"/>
      <c r="K51" s="159"/>
      <c r="L51" s="169" t="s">
        <v>7</v>
      </c>
      <c r="M51" s="169" t="s">
        <v>20</v>
      </c>
      <c r="N51" s="169" t="s">
        <v>21</v>
      </c>
      <c r="O51" s="169" t="s">
        <v>22</v>
      </c>
      <c r="P51" s="152"/>
    </row>
    <row r="52" spans="1:16" ht="16.5" thickBot="1" x14ac:dyDescent="0.3">
      <c r="A52" s="152"/>
      <c r="B52" s="161"/>
      <c r="C52" s="152"/>
      <c r="D52" s="152"/>
      <c r="E52" s="164"/>
      <c r="F52" s="167"/>
      <c r="G52" s="168"/>
      <c r="H52" s="68" t="s">
        <v>55</v>
      </c>
      <c r="I52" s="68" t="s">
        <v>56</v>
      </c>
      <c r="J52" s="68" t="s">
        <v>57</v>
      </c>
      <c r="K52" s="68" t="s">
        <v>58</v>
      </c>
      <c r="L52" s="170"/>
      <c r="M52" s="170"/>
      <c r="N52" s="170"/>
      <c r="O52" s="170"/>
      <c r="P52" s="152"/>
    </row>
    <row r="53" spans="1:16" ht="16.5" thickBot="1" x14ac:dyDescent="0.3">
      <c r="A53" s="152"/>
      <c r="B53" s="162"/>
      <c r="C53" s="153"/>
      <c r="D53" s="153"/>
      <c r="E53" s="11"/>
      <c r="F53" s="157"/>
      <c r="G53" s="159"/>
      <c r="H53" s="68"/>
      <c r="I53" s="68"/>
      <c r="J53" s="68"/>
      <c r="K53" s="68"/>
      <c r="L53" s="69"/>
      <c r="M53" s="68"/>
      <c r="N53" s="70"/>
      <c r="O53" s="70"/>
      <c r="P53" s="152"/>
    </row>
    <row r="54" spans="1:16" ht="16.5" thickBot="1" x14ac:dyDescent="0.3">
      <c r="A54" s="152"/>
      <c r="B54" s="160" t="s">
        <v>141</v>
      </c>
      <c r="C54" s="151"/>
      <c r="D54" s="151"/>
      <c r="E54" s="164" t="s">
        <v>5</v>
      </c>
      <c r="F54" s="165" t="s">
        <v>53</v>
      </c>
      <c r="G54" s="166"/>
      <c r="H54" s="157" t="s">
        <v>54</v>
      </c>
      <c r="I54" s="158"/>
      <c r="J54" s="158"/>
      <c r="K54" s="159"/>
      <c r="L54" s="169" t="s">
        <v>7</v>
      </c>
      <c r="M54" s="169" t="s">
        <v>20</v>
      </c>
      <c r="N54" s="169" t="s">
        <v>21</v>
      </c>
      <c r="O54" s="169" t="s">
        <v>22</v>
      </c>
      <c r="P54" s="152"/>
    </row>
    <row r="55" spans="1:16" ht="16.5" thickBot="1" x14ac:dyDescent="0.3">
      <c r="A55" s="152"/>
      <c r="B55" s="161"/>
      <c r="C55" s="152"/>
      <c r="D55" s="152"/>
      <c r="E55" s="164"/>
      <c r="F55" s="167"/>
      <c r="G55" s="168"/>
      <c r="H55" s="68" t="s">
        <v>55</v>
      </c>
      <c r="I55" s="68" t="s">
        <v>56</v>
      </c>
      <c r="J55" s="68" t="s">
        <v>57</v>
      </c>
      <c r="K55" s="68" t="s">
        <v>58</v>
      </c>
      <c r="L55" s="170"/>
      <c r="M55" s="170"/>
      <c r="N55" s="170"/>
      <c r="O55" s="170"/>
      <c r="P55" s="152"/>
    </row>
    <row r="56" spans="1:16" ht="16.5" thickBot="1" x14ac:dyDescent="0.3">
      <c r="A56" s="152"/>
      <c r="B56" s="162"/>
      <c r="C56" s="153"/>
      <c r="D56" s="153"/>
      <c r="E56" s="11"/>
      <c r="F56" s="157"/>
      <c r="G56" s="159"/>
      <c r="H56" s="68"/>
      <c r="I56" s="68"/>
      <c r="J56" s="68"/>
      <c r="K56" s="68"/>
      <c r="L56" s="69"/>
      <c r="M56" s="68"/>
      <c r="N56" s="70"/>
      <c r="O56" s="70"/>
      <c r="P56" s="152"/>
    </row>
    <row r="57" spans="1:16" ht="16.5" thickBot="1" x14ac:dyDescent="0.3">
      <c r="A57" s="152"/>
      <c r="B57" s="160" t="s">
        <v>142</v>
      </c>
      <c r="C57" s="151"/>
      <c r="D57" s="151"/>
      <c r="E57" s="164" t="s">
        <v>5</v>
      </c>
      <c r="F57" s="165" t="s">
        <v>53</v>
      </c>
      <c r="G57" s="166"/>
      <c r="H57" s="157" t="s">
        <v>54</v>
      </c>
      <c r="I57" s="158"/>
      <c r="J57" s="158"/>
      <c r="K57" s="159"/>
      <c r="L57" s="169" t="s">
        <v>7</v>
      </c>
      <c r="M57" s="169" t="s">
        <v>20</v>
      </c>
      <c r="N57" s="169" t="s">
        <v>21</v>
      </c>
      <c r="O57" s="169" t="s">
        <v>22</v>
      </c>
      <c r="P57" s="152"/>
    </row>
    <row r="58" spans="1:16" ht="16.5" thickBot="1" x14ac:dyDescent="0.3">
      <c r="A58" s="152"/>
      <c r="B58" s="161"/>
      <c r="C58" s="152"/>
      <c r="D58" s="152"/>
      <c r="E58" s="164"/>
      <c r="F58" s="167"/>
      <c r="G58" s="168"/>
      <c r="H58" s="68" t="s">
        <v>55</v>
      </c>
      <c r="I58" s="68" t="s">
        <v>56</v>
      </c>
      <c r="J58" s="68" t="s">
        <v>57</v>
      </c>
      <c r="K58" s="68" t="s">
        <v>58</v>
      </c>
      <c r="L58" s="170"/>
      <c r="M58" s="170"/>
      <c r="N58" s="170"/>
      <c r="O58" s="170"/>
      <c r="P58" s="152"/>
    </row>
    <row r="59" spans="1:16" ht="16.5" thickBot="1" x14ac:dyDescent="0.3">
      <c r="A59" s="153"/>
      <c r="B59" s="162"/>
      <c r="C59" s="153"/>
      <c r="D59" s="153"/>
      <c r="E59" s="11"/>
      <c r="F59" s="157"/>
      <c r="G59" s="159"/>
      <c r="H59" s="68"/>
      <c r="I59" s="68"/>
      <c r="J59" s="68"/>
      <c r="K59" s="68"/>
      <c r="L59" s="69"/>
      <c r="M59" s="68"/>
      <c r="N59" s="70"/>
      <c r="O59" s="70"/>
      <c r="P59" s="153"/>
    </row>
    <row r="60" spans="1:16" ht="16.5" thickBot="1" x14ac:dyDescent="0.3">
      <c r="A60" s="151" t="s">
        <v>93</v>
      </c>
      <c r="B60" s="154" t="s">
        <v>143</v>
      </c>
      <c r="C60" s="151" t="s">
        <v>45</v>
      </c>
      <c r="D60" s="7" t="s">
        <v>47</v>
      </c>
      <c r="E60" s="9">
        <f t="shared" si="5"/>
        <v>40534.639999999999</v>
      </c>
      <c r="F60" s="157">
        <f>SUM(F61:K64)</f>
        <v>6134.64</v>
      </c>
      <c r="G60" s="158"/>
      <c r="H60" s="158"/>
      <c r="I60" s="158"/>
      <c r="J60" s="158"/>
      <c r="K60" s="159"/>
      <c r="L60" s="68">
        <f>L61+L62+L63+L64</f>
        <v>23600</v>
      </c>
      <c r="M60" s="68">
        <f>M61+M62+M63+M64</f>
        <v>3600</v>
      </c>
      <c r="N60" s="68">
        <f>N61+N62+N63+N64</f>
        <v>3600</v>
      </c>
      <c r="O60" s="68">
        <f>O61+O62+O63+O64</f>
        <v>3600</v>
      </c>
      <c r="P60" s="151" t="s">
        <v>60</v>
      </c>
    </row>
    <row r="61" spans="1:16" ht="57" customHeight="1" thickBot="1" x14ac:dyDescent="0.3">
      <c r="A61" s="152"/>
      <c r="B61" s="155"/>
      <c r="C61" s="152"/>
      <c r="D61" s="8" t="s">
        <v>50</v>
      </c>
      <c r="E61" s="9">
        <f t="shared" si="5"/>
        <v>0</v>
      </c>
      <c r="F61" s="157">
        <v>0</v>
      </c>
      <c r="G61" s="158"/>
      <c r="H61" s="158"/>
      <c r="I61" s="158"/>
      <c r="J61" s="158"/>
      <c r="K61" s="159"/>
      <c r="L61" s="69">
        <v>0</v>
      </c>
      <c r="M61" s="68">
        <v>0</v>
      </c>
      <c r="N61" s="70">
        <v>0</v>
      </c>
      <c r="O61" s="70">
        <v>0</v>
      </c>
      <c r="P61" s="152"/>
    </row>
    <row r="62" spans="1:16" ht="55.5" customHeight="1" thickBot="1" x14ac:dyDescent="0.3">
      <c r="A62" s="152"/>
      <c r="B62" s="155"/>
      <c r="C62" s="152"/>
      <c r="D62" s="8" t="s">
        <v>8</v>
      </c>
      <c r="E62" s="9">
        <f>SUM(F62:O62)</f>
        <v>0</v>
      </c>
      <c r="F62" s="157">
        <v>0</v>
      </c>
      <c r="G62" s="158"/>
      <c r="H62" s="158"/>
      <c r="I62" s="158"/>
      <c r="J62" s="158"/>
      <c r="K62" s="159"/>
      <c r="L62" s="69">
        <v>0</v>
      </c>
      <c r="M62" s="68">
        <v>0</v>
      </c>
      <c r="N62" s="70">
        <v>0</v>
      </c>
      <c r="O62" s="70">
        <v>0</v>
      </c>
      <c r="P62" s="152"/>
    </row>
    <row r="63" spans="1:16" ht="60.75" customHeight="1" thickBot="1" x14ac:dyDescent="0.3">
      <c r="A63" s="152"/>
      <c r="B63" s="155"/>
      <c r="C63" s="152"/>
      <c r="D63" s="8" t="s">
        <v>10</v>
      </c>
      <c r="E63" s="9">
        <f>F63+L63+M63+N63+O63</f>
        <v>40534.639999999999</v>
      </c>
      <c r="F63" s="157">
        <v>6134.64</v>
      </c>
      <c r="G63" s="158"/>
      <c r="H63" s="158"/>
      <c r="I63" s="158"/>
      <c r="J63" s="158"/>
      <c r="K63" s="159"/>
      <c r="L63" s="69">
        <v>23600</v>
      </c>
      <c r="M63" s="68">
        <v>3600</v>
      </c>
      <c r="N63" s="68">
        <v>3600</v>
      </c>
      <c r="O63" s="68">
        <v>3600</v>
      </c>
      <c r="P63" s="152"/>
    </row>
    <row r="64" spans="1:16" ht="42.75" customHeight="1" thickBot="1" x14ac:dyDescent="0.3">
      <c r="A64" s="152"/>
      <c r="B64" s="156"/>
      <c r="C64" s="153"/>
      <c r="D64" s="8" t="s">
        <v>49</v>
      </c>
      <c r="E64" s="9">
        <f>F64+L64+M64+N64+O64</f>
        <v>0</v>
      </c>
      <c r="F64" s="157">
        <v>0</v>
      </c>
      <c r="G64" s="158"/>
      <c r="H64" s="158"/>
      <c r="I64" s="158"/>
      <c r="J64" s="158"/>
      <c r="K64" s="159"/>
      <c r="L64" s="69">
        <v>0</v>
      </c>
      <c r="M64" s="68">
        <v>0</v>
      </c>
      <c r="N64" s="70">
        <v>0</v>
      </c>
      <c r="O64" s="70">
        <v>0</v>
      </c>
      <c r="P64" s="152"/>
    </row>
    <row r="65" spans="1:16" ht="16.5" thickBot="1" x14ac:dyDescent="0.3">
      <c r="A65" s="152"/>
      <c r="B65" s="160" t="s">
        <v>144</v>
      </c>
      <c r="C65" s="163"/>
      <c r="D65" s="151"/>
      <c r="E65" s="164" t="s">
        <v>5</v>
      </c>
      <c r="F65" s="165" t="s">
        <v>53</v>
      </c>
      <c r="G65" s="166"/>
      <c r="H65" s="157" t="s">
        <v>54</v>
      </c>
      <c r="I65" s="158"/>
      <c r="J65" s="158"/>
      <c r="K65" s="159"/>
      <c r="L65" s="169" t="s">
        <v>7</v>
      </c>
      <c r="M65" s="169" t="s">
        <v>20</v>
      </c>
      <c r="N65" s="169" t="s">
        <v>21</v>
      </c>
      <c r="O65" s="169" t="s">
        <v>22</v>
      </c>
      <c r="P65" s="152"/>
    </row>
    <row r="66" spans="1:16" ht="16.5" thickBot="1" x14ac:dyDescent="0.3">
      <c r="A66" s="152"/>
      <c r="B66" s="161"/>
      <c r="C66" s="163"/>
      <c r="D66" s="152"/>
      <c r="E66" s="164"/>
      <c r="F66" s="167"/>
      <c r="G66" s="168"/>
      <c r="H66" s="68" t="s">
        <v>55</v>
      </c>
      <c r="I66" s="68" t="s">
        <v>56</v>
      </c>
      <c r="J66" s="68" t="s">
        <v>57</v>
      </c>
      <c r="K66" s="68" t="s">
        <v>58</v>
      </c>
      <c r="L66" s="170"/>
      <c r="M66" s="170"/>
      <c r="N66" s="170"/>
      <c r="O66" s="170"/>
      <c r="P66" s="152"/>
    </row>
    <row r="67" spans="1:16" ht="16.5" thickBot="1" x14ac:dyDescent="0.3">
      <c r="A67" s="152"/>
      <c r="B67" s="162"/>
      <c r="C67" s="163"/>
      <c r="D67" s="153"/>
      <c r="E67" s="11"/>
      <c r="F67" s="157"/>
      <c r="G67" s="159"/>
      <c r="H67" s="68"/>
      <c r="I67" s="68"/>
      <c r="J67" s="68"/>
      <c r="K67" s="68"/>
      <c r="L67" s="69"/>
      <c r="M67" s="68"/>
      <c r="N67" s="70"/>
      <c r="O67" s="70"/>
      <c r="P67" s="152"/>
    </row>
    <row r="68" spans="1:16" ht="16.5" thickBot="1" x14ac:dyDescent="0.3">
      <c r="A68" s="152"/>
      <c r="B68" s="160" t="s">
        <v>145</v>
      </c>
      <c r="C68" s="163"/>
      <c r="D68" s="151"/>
      <c r="E68" s="164" t="s">
        <v>5</v>
      </c>
      <c r="F68" s="165" t="s">
        <v>53</v>
      </c>
      <c r="G68" s="166"/>
      <c r="H68" s="157" t="s">
        <v>54</v>
      </c>
      <c r="I68" s="158"/>
      <c r="J68" s="158"/>
      <c r="K68" s="159"/>
      <c r="L68" s="169" t="s">
        <v>7</v>
      </c>
      <c r="M68" s="169" t="s">
        <v>20</v>
      </c>
      <c r="N68" s="169" t="s">
        <v>21</v>
      </c>
      <c r="O68" s="169" t="s">
        <v>22</v>
      </c>
      <c r="P68" s="152"/>
    </row>
    <row r="69" spans="1:16" ht="16.5" thickBot="1" x14ac:dyDescent="0.3">
      <c r="A69" s="152"/>
      <c r="B69" s="161"/>
      <c r="C69" s="163"/>
      <c r="D69" s="152"/>
      <c r="E69" s="164"/>
      <c r="F69" s="167"/>
      <c r="G69" s="168"/>
      <c r="H69" s="68" t="s">
        <v>55</v>
      </c>
      <c r="I69" s="68" t="s">
        <v>56</v>
      </c>
      <c r="J69" s="68" t="s">
        <v>57</v>
      </c>
      <c r="K69" s="68" t="s">
        <v>58</v>
      </c>
      <c r="L69" s="170"/>
      <c r="M69" s="170"/>
      <c r="N69" s="170"/>
      <c r="O69" s="170"/>
      <c r="P69" s="152"/>
    </row>
    <row r="70" spans="1:16" ht="16.5" thickBot="1" x14ac:dyDescent="0.3">
      <c r="A70" s="153"/>
      <c r="B70" s="162"/>
      <c r="C70" s="163"/>
      <c r="D70" s="153"/>
      <c r="E70" s="11"/>
      <c r="F70" s="157"/>
      <c r="G70" s="159"/>
      <c r="H70" s="68"/>
      <c r="I70" s="68"/>
      <c r="J70" s="68"/>
      <c r="K70" s="68"/>
      <c r="L70" s="69"/>
      <c r="M70" s="68"/>
      <c r="N70" s="70"/>
      <c r="O70" s="70"/>
      <c r="P70" s="153"/>
    </row>
  </sheetData>
  <mergeCells count="183">
    <mergeCell ref="P10:P14"/>
    <mergeCell ref="F11:K11"/>
    <mergeCell ref="F12:K12"/>
    <mergeCell ref="F13:K13"/>
    <mergeCell ref="F14:K14"/>
    <mergeCell ref="N1:P1"/>
    <mergeCell ref="N2:P2"/>
    <mergeCell ref="N3:P3"/>
    <mergeCell ref="A4:P4"/>
    <mergeCell ref="A5:P5"/>
    <mergeCell ref="A7:A8"/>
    <mergeCell ref="B7:B8"/>
    <mergeCell ref="C7:C8"/>
    <mergeCell ref="D7:D8"/>
    <mergeCell ref="E7:E8"/>
    <mergeCell ref="P7:P8"/>
    <mergeCell ref="F8:K8"/>
    <mergeCell ref="A15:A22"/>
    <mergeCell ref="B15:B19"/>
    <mergeCell ref="C15:C19"/>
    <mergeCell ref="F15:K15"/>
    <mergeCell ref="H20:K20"/>
    <mergeCell ref="F7:O7"/>
    <mergeCell ref="L20:L21"/>
    <mergeCell ref="M20:M21"/>
    <mergeCell ref="N20:N21"/>
    <mergeCell ref="O20:O21"/>
    <mergeCell ref="F22:G22"/>
    <mergeCell ref="F9:K9"/>
    <mergeCell ref="A10:A14"/>
    <mergeCell ref="B10:B14"/>
    <mergeCell ref="C10:C14"/>
    <mergeCell ref="F10:K10"/>
    <mergeCell ref="B23:B27"/>
    <mergeCell ref="C23:C27"/>
    <mergeCell ref="F23:K23"/>
    <mergeCell ref="P15:P22"/>
    <mergeCell ref="F16:K16"/>
    <mergeCell ref="F17:K17"/>
    <mergeCell ref="F18:K18"/>
    <mergeCell ref="F19:K19"/>
    <mergeCell ref="B20:B22"/>
    <mergeCell ref="C20:C22"/>
    <mergeCell ref="D20:D22"/>
    <mergeCell ref="E20:E21"/>
    <mergeCell ref="F20:G21"/>
    <mergeCell ref="F29:K29"/>
    <mergeCell ref="F30:K30"/>
    <mergeCell ref="D31:D32"/>
    <mergeCell ref="E31:E32"/>
    <mergeCell ref="F31:K32"/>
    <mergeCell ref="L31:L32"/>
    <mergeCell ref="P23:P27"/>
    <mergeCell ref="F24:K24"/>
    <mergeCell ref="F25:K25"/>
    <mergeCell ref="F26:K26"/>
    <mergeCell ref="F27:K27"/>
    <mergeCell ref="F28:K28"/>
    <mergeCell ref="P28:P36"/>
    <mergeCell ref="M31:M32"/>
    <mergeCell ref="N31:N32"/>
    <mergeCell ref="O31:O32"/>
    <mergeCell ref="F33:K33"/>
    <mergeCell ref="L34:L35"/>
    <mergeCell ref="M34:M35"/>
    <mergeCell ref="N34:N35"/>
    <mergeCell ref="O34:O35"/>
    <mergeCell ref="B34:B36"/>
    <mergeCell ref="C34:C36"/>
    <mergeCell ref="D34:D36"/>
    <mergeCell ref="E34:E35"/>
    <mergeCell ref="F34:G35"/>
    <mergeCell ref="H34:K34"/>
    <mergeCell ref="B28:B33"/>
    <mergeCell ref="C28:C33"/>
    <mergeCell ref="A37:A59"/>
    <mergeCell ref="B37:B41"/>
    <mergeCell ref="C37:C41"/>
    <mergeCell ref="F37:K37"/>
    <mergeCell ref="H42:K42"/>
    <mergeCell ref="F36:G36"/>
    <mergeCell ref="A28:A36"/>
    <mergeCell ref="B45:B47"/>
    <mergeCell ref="C45:C47"/>
    <mergeCell ref="D45:D47"/>
    <mergeCell ref="E45:E46"/>
    <mergeCell ref="F45:G46"/>
    <mergeCell ref="E51:E52"/>
    <mergeCell ref="F51:G52"/>
    <mergeCell ref="B48:B50"/>
    <mergeCell ref="C48:C50"/>
    <mergeCell ref="P37:P59"/>
    <mergeCell ref="F38:K38"/>
    <mergeCell ref="F39:K39"/>
    <mergeCell ref="F40:K40"/>
    <mergeCell ref="F41:K41"/>
    <mergeCell ref="B42:B44"/>
    <mergeCell ref="C42:C44"/>
    <mergeCell ref="D42:D44"/>
    <mergeCell ref="E42:E43"/>
    <mergeCell ref="F42:G43"/>
    <mergeCell ref="H45:K45"/>
    <mergeCell ref="L45:L46"/>
    <mergeCell ref="M45:M46"/>
    <mergeCell ref="N45:N46"/>
    <mergeCell ref="O45:O46"/>
    <mergeCell ref="F47:G47"/>
    <mergeCell ref="L42:L43"/>
    <mergeCell ref="M42:M43"/>
    <mergeCell ref="N42:N43"/>
    <mergeCell ref="O42:O43"/>
    <mergeCell ref="F44:G44"/>
    <mergeCell ref="B51:B53"/>
    <mergeCell ref="C51:C53"/>
    <mergeCell ref="D51:D53"/>
    <mergeCell ref="D48:D50"/>
    <mergeCell ref="E48:E49"/>
    <mergeCell ref="F48:G49"/>
    <mergeCell ref="H51:K51"/>
    <mergeCell ref="L51:L52"/>
    <mergeCell ref="M51:M52"/>
    <mergeCell ref="N51:N52"/>
    <mergeCell ref="O51:O52"/>
    <mergeCell ref="F53:G53"/>
    <mergeCell ref="L48:L49"/>
    <mergeCell ref="M48:M49"/>
    <mergeCell ref="N48:N49"/>
    <mergeCell ref="O48:O49"/>
    <mergeCell ref="F50:G50"/>
    <mergeCell ref="H48:K48"/>
    <mergeCell ref="L54:L55"/>
    <mergeCell ref="M54:M55"/>
    <mergeCell ref="N54:N55"/>
    <mergeCell ref="O54:O55"/>
    <mergeCell ref="F56:G56"/>
    <mergeCell ref="H54:K54"/>
    <mergeCell ref="B57:B59"/>
    <mergeCell ref="C57:C59"/>
    <mergeCell ref="D57:D59"/>
    <mergeCell ref="E57:E58"/>
    <mergeCell ref="F57:G58"/>
    <mergeCell ref="B54:B56"/>
    <mergeCell ref="C54:C56"/>
    <mergeCell ref="D54:D56"/>
    <mergeCell ref="E54:E55"/>
    <mergeCell ref="F54:G55"/>
    <mergeCell ref="O68:O69"/>
    <mergeCell ref="F70:G70"/>
    <mergeCell ref="M65:M66"/>
    <mergeCell ref="N65:N66"/>
    <mergeCell ref="H57:K57"/>
    <mergeCell ref="L57:L58"/>
    <mergeCell ref="M57:M58"/>
    <mergeCell ref="N57:N58"/>
    <mergeCell ref="O57:O58"/>
    <mergeCell ref="F59:G59"/>
    <mergeCell ref="O65:O66"/>
    <mergeCell ref="F67:G67"/>
    <mergeCell ref="L65:L66"/>
    <mergeCell ref="A60:A70"/>
    <mergeCell ref="B60:B64"/>
    <mergeCell ref="C60:C64"/>
    <mergeCell ref="F60:K60"/>
    <mergeCell ref="P60:P70"/>
    <mergeCell ref="F61:K61"/>
    <mergeCell ref="F62:K62"/>
    <mergeCell ref="F63:K63"/>
    <mergeCell ref="F64:K64"/>
    <mergeCell ref="B65:B67"/>
    <mergeCell ref="B68:B70"/>
    <mergeCell ref="C68:C70"/>
    <mergeCell ref="D68:D70"/>
    <mergeCell ref="E68:E69"/>
    <mergeCell ref="F68:G69"/>
    <mergeCell ref="H68:K68"/>
    <mergeCell ref="C65:C67"/>
    <mergeCell ref="D65:D67"/>
    <mergeCell ref="E65:E66"/>
    <mergeCell ref="F65:G66"/>
    <mergeCell ref="H65:K65"/>
    <mergeCell ref="L68:L69"/>
    <mergeCell ref="M68:M69"/>
    <mergeCell ref="N68:N69"/>
  </mergeCells>
  <pageMargins left="0.7" right="0.7" top="0.75" bottom="0.75" header="0.3" footer="0.3"/>
  <pageSetup paperSize="9" scale="43" orientation="landscape" horizontalDpi="1200" verticalDpi="1200" r:id="rId1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1"/>
  <sheetViews>
    <sheetView view="pageBreakPreview" topLeftCell="A97" zoomScale="70" zoomScaleNormal="100" zoomScaleSheetLayoutView="70" workbookViewId="0">
      <selection activeCell="F107" sqref="F107:K107"/>
    </sheetView>
  </sheetViews>
  <sheetFormatPr defaultRowHeight="15" x14ac:dyDescent="0.25"/>
  <cols>
    <col min="1" max="1" width="9.28515625" customWidth="1"/>
    <col min="2" max="2" width="52.7109375" customWidth="1"/>
    <col min="3" max="3" width="14" customWidth="1"/>
    <col min="4" max="4" width="17.140625" customWidth="1"/>
    <col min="5" max="5" width="19.42578125" customWidth="1"/>
    <col min="11" max="11" width="8.42578125" customWidth="1"/>
    <col min="12" max="15" width="19.7109375" customWidth="1"/>
    <col min="16" max="16" width="20.7109375" customWidth="1"/>
  </cols>
  <sheetData>
    <row r="1" spans="1:16" ht="18.75" x14ac:dyDescent="0.3">
      <c r="N1" s="227" t="s">
        <v>124</v>
      </c>
      <c r="O1" s="227"/>
      <c r="P1" s="227"/>
    </row>
    <row r="2" spans="1:16" ht="43.5" customHeight="1" x14ac:dyDescent="0.25">
      <c r="N2" s="228" t="s">
        <v>123</v>
      </c>
      <c r="O2" s="228"/>
      <c r="P2" s="228"/>
    </row>
    <row r="3" spans="1:16" ht="18.75" x14ac:dyDescent="0.3">
      <c r="N3" s="227"/>
      <c r="O3" s="227"/>
      <c r="P3" s="227"/>
    </row>
    <row r="4" spans="1:16" ht="26.25" customHeight="1" x14ac:dyDescent="0.25">
      <c r="A4" s="209" t="s">
        <v>92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</row>
    <row r="5" spans="1:16" ht="46.5" customHeight="1" thickBot="1" x14ac:dyDescent="0.3">
      <c r="A5" s="229" t="s">
        <v>61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</row>
    <row r="6" spans="1:16" ht="16.5" thickBot="1" x14ac:dyDescent="0.3">
      <c r="A6" s="151" t="s">
        <v>30</v>
      </c>
      <c r="B6" s="151" t="s">
        <v>42</v>
      </c>
      <c r="C6" s="151" t="s">
        <v>44</v>
      </c>
      <c r="D6" s="151" t="s">
        <v>46</v>
      </c>
      <c r="E6" s="151" t="s">
        <v>51</v>
      </c>
      <c r="F6" s="198" t="s">
        <v>52</v>
      </c>
      <c r="G6" s="198"/>
      <c r="H6" s="198"/>
      <c r="I6" s="198"/>
      <c r="J6" s="198"/>
      <c r="K6" s="198"/>
      <c r="L6" s="198"/>
      <c r="M6" s="198"/>
      <c r="N6" s="198"/>
      <c r="O6" s="199"/>
      <c r="P6" s="210" t="s">
        <v>59</v>
      </c>
    </row>
    <row r="7" spans="1:16" ht="16.5" thickBot="1" x14ac:dyDescent="0.3">
      <c r="A7" s="153"/>
      <c r="B7" s="153"/>
      <c r="C7" s="153"/>
      <c r="D7" s="153"/>
      <c r="E7" s="153"/>
      <c r="F7" s="230" t="s">
        <v>6</v>
      </c>
      <c r="G7" s="231"/>
      <c r="H7" s="231"/>
      <c r="I7" s="231"/>
      <c r="J7" s="231"/>
      <c r="K7" s="232"/>
      <c r="L7" s="13" t="s">
        <v>7</v>
      </c>
      <c r="M7" s="13" t="s">
        <v>20</v>
      </c>
      <c r="N7" s="13" t="s">
        <v>21</v>
      </c>
      <c r="O7" s="13" t="s">
        <v>22</v>
      </c>
      <c r="P7" s="211"/>
    </row>
    <row r="8" spans="1:16" ht="16.5" thickBot="1" x14ac:dyDescent="0.3">
      <c r="A8" s="5">
        <v>1</v>
      </c>
      <c r="B8" s="6">
        <v>2</v>
      </c>
      <c r="C8" s="6">
        <v>3</v>
      </c>
      <c r="D8" s="6">
        <v>4</v>
      </c>
      <c r="E8" s="6">
        <v>5</v>
      </c>
      <c r="F8" s="230">
        <v>6</v>
      </c>
      <c r="G8" s="231"/>
      <c r="H8" s="231"/>
      <c r="I8" s="231"/>
      <c r="J8" s="231"/>
      <c r="K8" s="232"/>
      <c r="L8" s="14">
        <v>7</v>
      </c>
      <c r="M8" s="16">
        <v>8</v>
      </c>
      <c r="N8" s="18">
        <v>9</v>
      </c>
      <c r="O8" s="18">
        <v>10</v>
      </c>
      <c r="P8" s="6">
        <v>11</v>
      </c>
    </row>
    <row r="9" spans="1:16" ht="16.5" thickBot="1" x14ac:dyDescent="0.3">
      <c r="A9" s="151">
        <v>1</v>
      </c>
      <c r="B9" s="233" t="s">
        <v>43</v>
      </c>
      <c r="C9" s="151" t="s">
        <v>45</v>
      </c>
      <c r="D9" s="7" t="s">
        <v>47</v>
      </c>
      <c r="E9" s="9">
        <f>F9+L9+M9+N9+O9</f>
        <v>34073.35</v>
      </c>
      <c r="F9" s="215">
        <f>SUM(F10:F15)</f>
        <v>34073.35</v>
      </c>
      <c r="G9" s="216"/>
      <c r="H9" s="216"/>
      <c r="I9" s="216"/>
      <c r="J9" s="216"/>
      <c r="K9" s="217"/>
      <c r="L9" s="12">
        <f>SUM(L10:L15)</f>
        <v>0</v>
      </c>
      <c r="M9" s="12">
        <f>SUM(M10:M15)</f>
        <v>0</v>
      </c>
      <c r="N9" s="12">
        <f>SUM(N10:N15)</f>
        <v>0</v>
      </c>
      <c r="O9" s="12">
        <f>SUM(O10:O15)</f>
        <v>0</v>
      </c>
      <c r="P9" s="151" t="s">
        <v>60</v>
      </c>
    </row>
    <row r="10" spans="1:16" ht="67.5" customHeight="1" thickBot="1" x14ac:dyDescent="0.3">
      <c r="A10" s="152"/>
      <c r="B10" s="234"/>
      <c r="C10" s="152"/>
      <c r="D10" s="8" t="s">
        <v>48</v>
      </c>
      <c r="E10" s="9">
        <f>F10+L10+M10+N10+O10</f>
        <v>0</v>
      </c>
      <c r="F10" s="215">
        <f>F17</f>
        <v>0</v>
      </c>
      <c r="G10" s="216"/>
      <c r="H10" s="216"/>
      <c r="I10" s="216"/>
      <c r="J10" s="216"/>
      <c r="K10" s="217"/>
      <c r="L10" s="12">
        <f t="shared" ref="L10:O14" si="0">L17</f>
        <v>0</v>
      </c>
      <c r="M10" s="12">
        <f t="shared" si="0"/>
        <v>0</v>
      </c>
      <c r="N10" s="12">
        <f t="shared" si="0"/>
        <v>0</v>
      </c>
      <c r="O10" s="12">
        <f t="shared" si="0"/>
        <v>0</v>
      </c>
      <c r="P10" s="152"/>
    </row>
    <row r="11" spans="1:16" ht="82.5" customHeight="1" thickBot="1" x14ac:dyDescent="0.3">
      <c r="A11" s="152"/>
      <c r="B11" s="234"/>
      <c r="C11" s="152"/>
      <c r="D11" s="8" t="s">
        <v>14</v>
      </c>
      <c r="E11" s="9">
        <f>SUM(F11:O11)</f>
        <v>26917.9</v>
      </c>
      <c r="F11" s="215">
        <f>F18</f>
        <v>26917.9</v>
      </c>
      <c r="G11" s="216"/>
      <c r="H11" s="216"/>
      <c r="I11" s="216"/>
      <c r="J11" s="216"/>
      <c r="K11" s="217"/>
      <c r="L11" s="12">
        <f t="shared" si="0"/>
        <v>0</v>
      </c>
      <c r="M11" s="12">
        <f t="shared" si="0"/>
        <v>0</v>
      </c>
      <c r="N11" s="12">
        <f t="shared" si="0"/>
        <v>0</v>
      </c>
      <c r="O11" s="12">
        <f t="shared" si="0"/>
        <v>0</v>
      </c>
      <c r="P11" s="152"/>
    </row>
    <row r="12" spans="1:16" ht="61.5" customHeight="1" thickBot="1" x14ac:dyDescent="0.3">
      <c r="A12" s="152"/>
      <c r="B12" s="234"/>
      <c r="C12" s="152"/>
      <c r="D12" s="8" t="s">
        <v>8</v>
      </c>
      <c r="E12" s="9">
        <f>E19+E36+E36+E46</f>
        <v>0</v>
      </c>
      <c r="F12" s="215">
        <f>F19+F36+F36+F46</f>
        <v>0</v>
      </c>
      <c r="G12" s="216"/>
      <c r="H12" s="216"/>
      <c r="I12" s="216"/>
      <c r="J12" s="216"/>
      <c r="K12" s="217"/>
      <c r="L12" s="12">
        <f t="shared" si="0"/>
        <v>0</v>
      </c>
      <c r="M12" s="12">
        <f t="shared" si="0"/>
        <v>0</v>
      </c>
      <c r="N12" s="12">
        <f t="shared" si="0"/>
        <v>0</v>
      </c>
      <c r="O12" s="12">
        <f t="shared" si="0"/>
        <v>0</v>
      </c>
      <c r="P12" s="152"/>
    </row>
    <row r="13" spans="1:16" ht="72.75" customHeight="1" thickBot="1" x14ac:dyDescent="0.3">
      <c r="A13" s="152"/>
      <c r="B13" s="234"/>
      <c r="C13" s="152"/>
      <c r="D13" s="8" t="s">
        <v>10</v>
      </c>
      <c r="E13" s="9">
        <f t="shared" ref="E13:E22" si="1">F13+L13+M13+N13+O13</f>
        <v>0</v>
      </c>
      <c r="F13" s="215">
        <f>F20</f>
        <v>0</v>
      </c>
      <c r="G13" s="216"/>
      <c r="H13" s="216"/>
      <c r="I13" s="216"/>
      <c r="J13" s="216"/>
      <c r="K13" s="217"/>
      <c r="L13" s="12">
        <f t="shared" si="0"/>
        <v>0</v>
      </c>
      <c r="M13" s="12">
        <f t="shared" si="0"/>
        <v>0</v>
      </c>
      <c r="N13" s="12">
        <f t="shared" si="0"/>
        <v>0</v>
      </c>
      <c r="O13" s="12">
        <f t="shared" si="0"/>
        <v>0</v>
      </c>
      <c r="P13" s="152"/>
    </row>
    <row r="14" spans="1:16" ht="90" customHeight="1" thickBot="1" x14ac:dyDescent="0.3">
      <c r="A14" s="152"/>
      <c r="B14" s="234"/>
      <c r="C14" s="152"/>
      <c r="D14" s="8" t="s">
        <v>13</v>
      </c>
      <c r="E14" s="9">
        <f>SUM(F14:O14)</f>
        <v>7155.45</v>
      </c>
      <c r="F14" s="215">
        <f>F21</f>
        <v>7155.45</v>
      </c>
      <c r="G14" s="216"/>
      <c r="H14" s="216"/>
      <c r="I14" s="216"/>
      <c r="J14" s="216"/>
      <c r="K14" s="217"/>
      <c r="L14" s="12">
        <f t="shared" si="0"/>
        <v>0</v>
      </c>
      <c r="M14" s="12">
        <f t="shared" si="0"/>
        <v>0</v>
      </c>
      <c r="N14" s="12">
        <f t="shared" si="0"/>
        <v>0</v>
      </c>
      <c r="O14" s="12">
        <f t="shared" si="0"/>
        <v>0</v>
      </c>
      <c r="P14" s="152"/>
    </row>
    <row r="15" spans="1:16" ht="42.75" customHeight="1" thickBot="1" x14ac:dyDescent="0.3">
      <c r="A15" s="152"/>
      <c r="B15" s="235"/>
      <c r="C15" s="153"/>
      <c r="D15" s="8" t="s">
        <v>49</v>
      </c>
      <c r="E15" s="9">
        <f t="shared" si="1"/>
        <v>0</v>
      </c>
      <c r="F15" s="215">
        <f>F22+F39+F48</f>
        <v>0</v>
      </c>
      <c r="G15" s="216"/>
      <c r="H15" s="216"/>
      <c r="I15" s="216"/>
      <c r="J15" s="216"/>
      <c r="K15" s="217"/>
      <c r="L15" s="12">
        <v>0</v>
      </c>
      <c r="M15" s="12">
        <f>M22+M39+M48</f>
        <v>0</v>
      </c>
      <c r="N15" s="12">
        <f>N22+N39+N48</f>
        <v>0</v>
      </c>
      <c r="O15" s="12">
        <f>O22+O39+O48</f>
        <v>0</v>
      </c>
      <c r="P15" s="152"/>
    </row>
    <row r="16" spans="1:16" ht="16.5" thickBot="1" x14ac:dyDescent="0.3">
      <c r="A16" s="236" t="s">
        <v>31</v>
      </c>
      <c r="B16" s="197" t="s">
        <v>62</v>
      </c>
      <c r="C16" s="163" t="s">
        <v>45</v>
      </c>
      <c r="D16" s="7" t="s">
        <v>47</v>
      </c>
      <c r="E16" s="9">
        <f t="shared" si="1"/>
        <v>34073.35</v>
      </c>
      <c r="F16" s="215">
        <f>F17+F19+F20+F22+F18+F21</f>
        <v>34073.35</v>
      </c>
      <c r="G16" s="216"/>
      <c r="H16" s="216"/>
      <c r="I16" s="216"/>
      <c r="J16" s="216"/>
      <c r="K16" s="217"/>
      <c r="L16" s="12">
        <f>SUM(L17:L22)</f>
        <v>0</v>
      </c>
      <c r="M16" s="9">
        <f>M17+M19+M20+M22</f>
        <v>0</v>
      </c>
      <c r="N16" s="9">
        <f>N17+N19+N20+N22</f>
        <v>0</v>
      </c>
      <c r="O16" s="9">
        <f>O17+O19+O20+O22</f>
        <v>0</v>
      </c>
      <c r="P16" s="151" t="s">
        <v>60</v>
      </c>
    </row>
    <row r="17" spans="1:16" ht="69.75" customHeight="1" thickBot="1" x14ac:dyDescent="0.3">
      <c r="A17" s="237"/>
      <c r="B17" s="197"/>
      <c r="C17" s="163"/>
      <c r="D17" s="8" t="s">
        <v>50</v>
      </c>
      <c r="E17" s="9">
        <f t="shared" si="1"/>
        <v>0</v>
      </c>
      <c r="F17" s="215">
        <v>0</v>
      </c>
      <c r="G17" s="216"/>
      <c r="H17" s="216"/>
      <c r="I17" s="216"/>
      <c r="J17" s="216"/>
      <c r="K17" s="217"/>
      <c r="L17" s="15">
        <v>0</v>
      </c>
      <c r="M17" s="12">
        <v>0</v>
      </c>
      <c r="N17" s="19">
        <v>0</v>
      </c>
      <c r="O17" s="19">
        <v>0</v>
      </c>
      <c r="P17" s="152"/>
    </row>
    <row r="18" spans="1:16" ht="85.5" customHeight="1" thickBot="1" x14ac:dyDescent="0.3">
      <c r="A18" s="237"/>
      <c r="B18" s="197"/>
      <c r="C18" s="163"/>
      <c r="D18" s="8" t="s">
        <v>14</v>
      </c>
      <c r="E18" s="9">
        <f>SUM(F18:O18)</f>
        <v>26917.9</v>
      </c>
      <c r="F18" s="215">
        <v>26917.9</v>
      </c>
      <c r="G18" s="216"/>
      <c r="H18" s="216"/>
      <c r="I18" s="216"/>
      <c r="J18" s="216"/>
      <c r="K18" s="217"/>
      <c r="L18" s="15">
        <v>0</v>
      </c>
      <c r="M18" s="12">
        <v>0</v>
      </c>
      <c r="N18" s="19">
        <v>0</v>
      </c>
      <c r="O18" s="19">
        <v>0</v>
      </c>
      <c r="P18" s="152"/>
    </row>
    <row r="19" spans="1:16" ht="55.5" customHeight="1" thickBot="1" x14ac:dyDescent="0.3">
      <c r="A19" s="237"/>
      <c r="B19" s="197"/>
      <c r="C19" s="163"/>
      <c r="D19" s="8" t="s">
        <v>8</v>
      </c>
      <c r="E19" s="9">
        <f t="shared" si="1"/>
        <v>0</v>
      </c>
      <c r="F19" s="215">
        <v>0</v>
      </c>
      <c r="G19" s="216"/>
      <c r="H19" s="216"/>
      <c r="I19" s="216"/>
      <c r="J19" s="216"/>
      <c r="K19" s="217"/>
      <c r="L19" s="15">
        <v>0</v>
      </c>
      <c r="M19" s="12">
        <v>0</v>
      </c>
      <c r="N19" s="19">
        <v>0</v>
      </c>
      <c r="O19" s="19">
        <v>0</v>
      </c>
      <c r="P19" s="152"/>
    </row>
    <row r="20" spans="1:16" ht="72" customHeight="1" thickBot="1" x14ac:dyDescent="0.3">
      <c r="A20" s="237"/>
      <c r="B20" s="197"/>
      <c r="C20" s="163"/>
      <c r="D20" s="20" t="s">
        <v>10</v>
      </c>
      <c r="E20" s="10">
        <f t="shared" si="1"/>
        <v>0</v>
      </c>
      <c r="F20" s="222">
        <v>0</v>
      </c>
      <c r="G20" s="239"/>
      <c r="H20" s="239"/>
      <c r="I20" s="239"/>
      <c r="J20" s="239"/>
      <c r="K20" s="223"/>
      <c r="L20" s="15">
        <v>0</v>
      </c>
      <c r="M20" s="17">
        <v>0</v>
      </c>
      <c r="N20" s="17">
        <v>0</v>
      </c>
      <c r="O20" s="17">
        <v>0</v>
      </c>
      <c r="P20" s="152"/>
    </row>
    <row r="21" spans="1:16" ht="81" customHeight="1" thickBot="1" x14ac:dyDescent="0.3">
      <c r="A21" s="237"/>
      <c r="B21" s="197"/>
      <c r="C21" s="163"/>
      <c r="D21" s="20" t="s">
        <v>13</v>
      </c>
      <c r="E21" s="10">
        <f>SUM(F21:O21)</f>
        <v>7155.45</v>
      </c>
      <c r="F21" s="215">
        <v>7155.45</v>
      </c>
      <c r="G21" s="216"/>
      <c r="H21" s="216"/>
      <c r="I21" s="216"/>
      <c r="J21" s="216"/>
      <c r="K21" s="217"/>
      <c r="L21" s="15">
        <v>0</v>
      </c>
      <c r="M21" s="17">
        <v>0</v>
      </c>
      <c r="N21" s="22">
        <v>0</v>
      </c>
      <c r="O21" s="22">
        <v>0</v>
      </c>
      <c r="P21" s="152"/>
    </row>
    <row r="22" spans="1:16" ht="39" customHeight="1" thickBot="1" x14ac:dyDescent="0.3">
      <c r="A22" s="237"/>
      <c r="B22" s="197"/>
      <c r="C22" s="163"/>
      <c r="D22" s="7" t="s">
        <v>49</v>
      </c>
      <c r="E22" s="9">
        <f t="shared" si="1"/>
        <v>0</v>
      </c>
      <c r="F22" s="215">
        <v>0</v>
      </c>
      <c r="G22" s="216"/>
      <c r="H22" s="216"/>
      <c r="I22" s="216"/>
      <c r="J22" s="216"/>
      <c r="K22" s="217"/>
      <c r="L22" s="15">
        <v>0</v>
      </c>
      <c r="M22" s="12">
        <v>0</v>
      </c>
      <c r="N22" s="19">
        <v>0</v>
      </c>
      <c r="O22" s="19">
        <v>0</v>
      </c>
      <c r="P22" s="152"/>
    </row>
    <row r="23" spans="1:16" ht="30" customHeight="1" thickBot="1" x14ac:dyDescent="0.3">
      <c r="A23" s="237"/>
      <c r="B23" s="193" t="s">
        <v>63</v>
      </c>
      <c r="C23" s="163"/>
      <c r="D23" s="151"/>
      <c r="E23" s="164" t="s">
        <v>5</v>
      </c>
      <c r="F23" s="222" t="s">
        <v>53</v>
      </c>
      <c r="G23" s="223"/>
      <c r="H23" s="215" t="s">
        <v>54</v>
      </c>
      <c r="I23" s="216"/>
      <c r="J23" s="216"/>
      <c r="K23" s="217"/>
      <c r="L23" s="220" t="s">
        <v>7</v>
      </c>
      <c r="M23" s="220" t="s">
        <v>20</v>
      </c>
      <c r="N23" s="220" t="s">
        <v>21</v>
      </c>
      <c r="O23" s="220" t="s">
        <v>22</v>
      </c>
      <c r="P23" s="152"/>
    </row>
    <row r="24" spans="1:16" ht="30" customHeight="1" thickBot="1" x14ac:dyDescent="0.3">
      <c r="A24" s="237"/>
      <c r="B24" s="171"/>
      <c r="C24" s="163"/>
      <c r="D24" s="152"/>
      <c r="E24" s="164"/>
      <c r="F24" s="224"/>
      <c r="G24" s="225"/>
      <c r="H24" s="12" t="s">
        <v>55</v>
      </c>
      <c r="I24" s="12" t="s">
        <v>56</v>
      </c>
      <c r="J24" s="12" t="s">
        <v>57</v>
      </c>
      <c r="K24" s="12" t="s">
        <v>58</v>
      </c>
      <c r="L24" s="221"/>
      <c r="M24" s="221"/>
      <c r="N24" s="221"/>
      <c r="O24" s="221"/>
      <c r="P24" s="152"/>
    </row>
    <row r="25" spans="1:16" ht="30" customHeight="1" thickBot="1" x14ac:dyDescent="0.3">
      <c r="A25" s="238"/>
      <c r="B25" s="172"/>
      <c r="C25" s="163"/>
      <c r="D25" s="153"/>
      <c r="E25" s="11"/>
      <c r="F25" s="215"/>
      <c r="G25" s="217"/>
      <c r="H25" s="12"/>
      <c r="I25" s="12"/>
      <c r="J25" s="12"/>
      <c r="K25" s="12"/>
      <c r="L25" s="15"/>
      <c r="M25" s="12"/>
      <c r="N25" s="19"/>
      <c r="O25" s="19"/>
      <c r="P25" s="153"/>
    </row>
    <row r="26" spans="1:16" ht="16.5" thickBot="1" x14ac:dyDescent="0.3">
      <c r="A26" s="123"/>
      <c r="B26" s="190" t="s">
        <v>64</v>
      </c>
      <c r="C26" s="151" t="s">
        <v>45</v>
      </c>
      <c r="D26" s="7" t="s">
        <v>47</v>
      </c>
      <c r="E26" s="9">
        <v>1391979.25</v>
      </c>
      <c r="F26" s="215">
        <v>437915.02</v>
      </c>
      <c r="G26" s="216"/>
      <c r="H26" s="216"/>
      <c r="I26" s="216"/>
      <c r="J26" s="216"/>
      <c r="K26" s="217"/>
      <c r="L26" s="12">
        <f>SUM(L27:L32)</f>
        <v>227767</v>
      </c>
      <c r="M26" s="12">
        <f>SUM(M27:M32)</f>
        <v>241792.23</v>
      </c>
      <c r="N26" s="12">
        <f>SUM(N27:N32)</f>
        <v>242252.5</v>
      </c>
      <c r="O26" s="12">
        <f>SUM(O27:O32)</f>
        <v>242252.5</v>
      </c>
      <c r="P26" s="151" t="s">
        <v>119</v>
      </c>
    </row>
    <row r="27" spans="1:16" ht="68.25" customHeight="1" thickBot="1" x14ac:dyDescent="0.3">
      <c r="A27" s="116"/>
      <c r="B27" s="191"/>
      <c r="C27" s="152"/>
      <c r="D27" s="8" t="s">
        <v>50</v>
      </c>
      <c r="E27" s="9">
        <f>F27+L27+M27+N27+O27</f>
        <v>4663.93</v>
      </c>
      <c r="F27" s="215">
        <f>F34+F44+F53</f>
        <v>3289.93</v>
      </c>
      <c r="G27" s="216"/>
      <c r="H27" s="216"/>
      <c r="I27" s="216"/>
      <c r="J27" s="216"/>
      <c r="K27" s="217"/>
      <c r="L27" s="15">
        <f>L34+L44+L53</f>
        <v>687</v>
      </c>
      <c r="M27" s="15">
        <f>M34+M44+M53</f>
        <v>687</v>
      </c>
      <c r="N27" s="15">
        <f>N34+N44+N53</f>
        <v>0</v>
      </c>
      <c r="O27" s="15">
        <f>O34+O44+O53</f>
        <v>0</v>
      </c>
      <c r="P27" s="152"/>
    </row>
    <row r="28" spans="1:16" ht="87.75" customHeight="1" thickBot="1" x14ac:dyDescent="0.3">
      <c r="A28" s="116"/>
      <c r="B28" s="191"/>
      <c r="C28" s="152"/>
      <c r="D28" s="8" t="s">
        <v>14</v>
      </c>
      <c r="E28" s="9">
        <f>SUM(F28:O28)</f>
        <v>3255.1</v>
      </c>
      <c r="F28" s="215">
        <f>F35</f>
        <v>3255.1</v>
      </c>
      <c r="G28" s="216"/>
      <c r="H28" s="216"/>
      <c r="I28" s="216"/>
      <c r="J28" s="216"/>
      <c r="K28" s="217"/>
      <c r="L28" s="15">
        <f>L35+L45</f>
        <v>0</v>
      </c>
      <c r="M28" s="15">
        <f>M35+M45</f>
        <v>0</v>
      </c>
      <c r="N28" s="15">
        <f>N35+N45</f>
        <v>0</v>
      </c>
      <c r="O28" s="15">
        <f>O35+O45</f>
        <v>0</v>
      </c>
      <c r="P28" s="152"/>
    </row>
    <row r="29" spans="1:16" ht="60" customHeight="1" thickBot="1" x14ac:dyDescent="0.3">
      <c r="A29" s="116">
        <v>2</v>
      </c>
      <c r="B29" s="191"/>
      <c r="C29" s="152"/>
      <c r="D29" s="8" t="s">
        <v>8</v>
      </c>
      <c r="E29" s="9">
        <f>F29+L29+M29+N29+O29</f>
        <v>0</v>
      </c>
      <c r="F29" s="215">
        <v>0</v>
      </c>
      <c r="G29" s="216"/>
      <c r="H29" s="216"/>
      <c r="I29" s="216"/>
      <c r="J29" s="216"/>
      <c r="K29" s="217"/>
      <c r="L29" s="15">
        <v>0</v>
      </c>
      <c r="M29" s="12">
        <v>0</v>
      </c>
      <c r="N29" s="19">
        <v>0</v>
      </c>
      <c r="O29" s="19">
        <v>0</v>
      </c>
      <c r="P29" s="152"/>
    </row>
    <row r="30" spans="1:16" ht="72" customHeight="1" thickBot="1" x14ac:dyDescent="0.3">
      <c r="A30" s="116"/>
      <c r="B30" s="191"/>
      <c r="C30" s="152"/>
      <c r="D30" s="8" t="s">
        <v>10</v>
      </c>
      <c r="E30" s="9">
        <f>F30+L30+M30+N30+O30</f>
        <v>1361760.55</v>
      </c>
      <c r="F30" s="215">
        <v>424270.32</v>
      </c>
      <c r="G30" s="216"/>
      <c r="H30" s="216"/>
      <c r="I30" s="216"/>
      <c r="J30" s="216"/>
      <c r="K30" s="217"/>
      <c r="L30" s="15">
        <f>L37+L47+L55+L63+L72+L89+L99+L107+L81+L64</f>
        <v>223280</v>
      </c>
      <c r="M30" s="15">
        <v>237305.23</v>
      </c>
      <c r="N30" s="15">
        <f>N37+N47+N55+N63+N72+N89+N99+N107+N81+N64</f>
        <v>238452.5</v>
      </c>
      <c r="O30" s="15">
        <f>O37+O47+O55+O63+O72+O89+O99+O107+O81+O64</f>
        <v>238452.5</v>
      </c>
      <c r="P30" s="152"/>
    </row>
    <row r="31" spans="1:16" ht="81" customHeight="1" thickBot="1" x14ac:dyDescent="0.3">
      <c r="A31" s="116"/>
      <c r="B31" s="191"/>
      <c r="C31" s="152"/>
      <c r="D31" s="8" t="s">
        <v>13</v>
      </c>
      <c r="E31" s="9">
        <f>SUM(F31:O31)</f>
        <v>22299.67</v>
      </c>
      <c r="F31" s="215">
        <f>F37+F90+F91</f>
        <v>7099.67</v>
      </c>
      <c r="G31" s="216"/>
      <c r="H31" s="216"/>
      <c r="I31" s="216"/>
      <c r="J31" s="216"/>
      <c r="K31" s="217"/>
      <c r="L31" s="15">
        <f>L90+L91</f>
        <v>3800</v>
      </c>
      <c r="M31" s="15">
        <f>M90+M91</f>
        <v>3800</v>
      </c>
      <c r="N31" s="15">
        <f>N90+N91</f>
        <v>3800</v>
      </c>
      <c r="O31" s="15">
        <f>O90+O91</f>
        <v>3800</v>
      </c>
      <c r="P31" s="152"/>
    </row>
    <row r="32" spans="1:16" ht="39.75" customHeight="1" thickBot="1" x14ac:dyDescent="0.3">
      <c r="A32" s="116"/>
      <c r="B32" s="192"/>
      <c r="C32" s="153"/>
      <c r="D32" s="8" t="s">
        <v>49</v>
      </c>
      <c r="E32" s="9">
        <f>F32+L32+M32+N32+O32</f>
        <v>0</v>
      </c>
      <c r="F32" s="215">
        <v>0</v>
      </c>
      <c r="G32" s="216"/>
      <c r="H32" s="216"/>
      <c r="I32" s="216"/>
      <c r="J32" s="216"/>
      <c r="K32" s="217"/>
      <c r="L32" s="15">
        <v>0</v>
      </c>
      <c r="M32" s="12">
        <v>0</v>
      </c>
      <c r="N32" s="19">
        <v>0</v>
      </c>
      <c r="O32" s="19">
        <v>0</v>
      </c>
      <c r="P32" s="153"/>
    </row>
    <row r="33" spans="1:16" ht="16.5" thickBot="1" x14ac:dyDescent="0.3">
      <c r="A33" s="181" t="s">
        <v>32</v>
      </c>
      <c r="B33" s="173" t="s">
        <v>65</v>
      </c>
      <c r="C33" s="151" t="s">
        <v>45</v>
      </c>
      <c r="D33" s="7" t="s">
        <v>47</v>
      </c>
      <c r="E33" s="9">
        <f t="shared" ref="E33:E53" si="2">F33+L33+M33+N33+O33</f>
        <v>4120.3899999999994</v>
      </c>
      <c r="F33" s="215">
        <f>SUM(F34:K39)</f>
        <v>4120.3899999999994</v>
      </c>
      <c r="G33" s="216"/>
      <c r="H33" s="216"/>
      <c r="I33" s="216"/>
      <c r="J33" s="216"/>
      <c r="K33" s="217"/>
      <c r="L33" s="12">
        <f>SUM(L34:L39)</f>
        <v>0</v>
      </c>
      <c r="M33" s="12">
        <f>SUM(M34:M39)</f>
        <v>0</v>
      </c>
      <c r="N33" s="12">
        <f>SUM(N34:N39)</f>
        <v>0</v>
      </c>
      <c r="O33" s="12">
        <f>SUM(O34:O39)</f>
        <v>0</v>
      </c>
      <c r="P33" s="151" t="s">
        <v>60</v>
      </c>
    </row>
    <row r="34" spans="1:16" ht="68.25" customHeight="1" thickBot="1" x14ac:dyDescent="0.3">
      <c r="A34" s="182"/>
      <c r="B34" s="174"/>
      <c r="C34" s="152"/>
      <c r="D34" s="8" t="s">
        <v>50</v>
      </c>
      <c r="E34" s="9">
        <f t="shared" si="2"/>
        <v>0</v>
      </c>
      <c r="F34" s="215">
        <v>0</v>
      </c>
      <c r="G34" s="216"/>
      <c r="H34" s="216"/>
      <c r="I34" s="216"/>
      <c r="J34" s="216"/>
      <c r="K34" s="217"/>
      <c r="L34" s="15">
        <v>0</v>
      </c>
      <c r="M34" s="12">
        <v>0</v>
      </c>
      <c r="N34" s="19">
        <v>0</v>
      </c>
      <c r="O34" s="19">
        <v>0</v>
      </c>
      <c r="P34" s="152"/>
    </row>
    <row r="35" spans="1:16" ht="81.75" customHeight="1" thickBot="1" x14ac:dyDescent="0.3">
      <c r="A35" s="182"/>
      <c r="B35" s="174"/>
      <c r="C35" s="152"/>
      <c r="D35" s="8" t="s">
        <v>14</v>
      </c>
      <c r="E35" s="9">
        <f>SUM(F35:O35)</f>
        <v>3255.1</v>
      </c>
      <c r="F35" s="215">
        <v>3255.1</v>
      </c>
      <c r="G35" s="216"/>
      <c r="H35" s="216"/>
      <c r="I35" s="216"/>
      <c r="J35" s="216"/>
      <c r="K35" s="217"/>
      <c r="L35" s="15">
        <v>0</v>
      </c>
      <c r="M35" s="12">
        <v>0</v>
      </c>
      <c r="N35" s="19">
        <v>0</v>
      </c>
      <c r="O35" s="19">
        <v>0</v>
      </c>
      <c r="P35" s="152"/>
    </row>
    <row r="36" spans="1:16" ht="65.25" customHeight="1" thickBot="1" x14ac:dyDescent="0.3">
      <c r="A36" s="182"/>
      <c r="B36" s="174"/>
      <c r="C36" s="152"/>
      <c r="D36" s="8" t="s">
        <v>8</v>
      </c>
      <c r="E36" s="9">
        <f t="shared" si="2"/>
        <v>0</v>
      </c>
      <c r="F36" s="215">
        <v>0</v>
      </c>
      <c r="G36" s="216"/>
      <c r="H36" s="216"/>
      <c r="I36" s="216"/>
      <c r="J36" s="216"/>
      <c r="K36" s="217"/>
      <c r="L36" s="15">
        <v>0</v>
      </c>
      <c r="M36" s="12">
        <v>0</v>
      </c>
      <c r="N36" s="19">
        <v>0</v>
      </c>
      <c r="O36" s="19">
        <v>0</v>
      </c>
      <c r="P36" s="152"/>
    </row>
    <row r="37" spans="1:16" ht="41.25" customHeight="1" x14ac:dyDescent="0.25">
      <c r="A37" s="182"/>
      <c r="B37" s="174"/>
      <c r="C37" s="152"/>
      <c r="D37" s="184" t="s">
        <v>112</v>
      </c>
      <c r="E37" s="186">
        <f>SUM(F37:O38)</f>
        <v>865.29</v>
      </c>
      <c r="F37" s="222">
        <v>865.29</v>
      </c>
      <c r="G37" s="239"/>
      <c r="H37" s="239"/>
      <c r="I37" s="239"/>
      <c r="J37" s="239"/>
      <c r="K37" s="223"/>
      <c r="L37" s="220">
        <v>0</v>
      </c>
      <c r="M37" s="220">
        <v>0</v>
      </c>
      <c r="N37" s="220">
        <v>0</v>
      </c>
      <c r="O37" s="220">
        <v>0</v>
      </c>
      <c r="P37" s="152"/>
    </row>
    <row r="38" spans="1:16" ht="39.75" customHeight="1" thickBot="1" x14ac:dyDescent="0.3">
      <c r="A38" s="182"/>
      <c r="B38" s="174"/>
      <c r="C38" s="152"/>
      <c r="D38" s="185"/>
      <c r="E38" s="187"/>
      <c r="F38" s="224"/>
      <c r="G38" s="240"/>
      <c r="H38" s="240"/>
      <c r="I38" s="240"/>
      <c r="J38" s="240"/>
      <c r="K38" s="225"/>
      <c r="L38" s="221"/>
      <c r="M38" s="221"/>
      <c r="N38" s="221"/>
      <c r="O38" s="221"/>
      <c r="P38" s="152"/>
    </row>
    <row r="39" spans="1:16" ht="43.5" customHeight="1" thickBot="1" x14ac:dyDescent="0.3">
      <c r="A39" s="182"/>
      <c r="B39" s="175"/>
      <c r="C39" s="153"/>
      <c r="D39" s="8" t="s">
        <v>49</v>
      </c>
      <c r="E39" s="9">
        <f t="shared" si="2"/>
        <v>0</v>
      </c>
      <c r="F39" s="215">
        <v>0</v>
      </c>
      <c r="G39" s="216"/>
      <c r="H39" s="216"/>
      <c r="I39" s="216"/>
      <c r="J39" s="216"/>
      <c r="K39" s="217"/>
      <c r="L39" s="15">
        <v>0</v>
      </c>
      <c r="M39" s="12">
        <v>0</v>
      </c>
      <c r="N39" s="19">
        <v>0</v>
      </c>
      <c r="O39" s="19">
        <v>0</v>
      </c>
      <c r="P39" s="152"/>
    </row>
    <row r="40" spans="1:16" ht="30" customHeight="1" thickBot="1" x14ac:dyDescent="0.3">
      <c r="A40" s="182"/>
      <c r="B40" s="212" t="s">
        <v>66</v>
      </c>
      <c r="C40" s="151"/>
      <c r="D40" s="151"/>
      <c r="E40" s="186"/>
      <c r="F40" s="222" t="s">
        <v>53</v>
      </c>
      <c r="G40" s="223"/>
      <c r="H40" s="215" t="s">
        <v>54</v>
      </c>
      <c r="I40" s="216"/>
      <c r="J40" s="216"/>
      <c r="K40" s="217"/>
      <c r="L40" s="220" t="s">
        <v>7</v>
      </c>
      <c r="M40" s="220" t="s">
        <v>20</v>
      </c>
      <c r="N40" s="220" t="s">
        <v>21</v>
      </c>
      <c r="O40" s="220" t="s">
        <v>22</v>
      </c>
      <c r="P40" s="152"/>
    </row>
    <row r="41" spans="1:16" ht="30" customHeight="1" thickBot="1" x14ac:dyDescent="0.3">
      <c r="A41" s="182"/>
      <c r="B41" s="213"/>
      <c r="C41" s="152"/>
      <c r="D41" s="152"/>
      <c r="E41" s="226"/>
      <c r="F41" s="224"/>
      <c r="G41" s="225"/>
      <c r="H41" s="12" t="s">
        <v>55</v>
      </c>
      <c r="I41" s="12" t="s">
        <v>56</v>
      </c>
      <c r="J41" s="12" t="s">
        <v>57</v>
      </c>
      <c r="K41" s="12" t="s">
        <v>58</v>
      </c>
      <c r="L41" s="221"/>
      <c r="M41" s="221"/>
      <c r="N41" s="221"/>
      <c r="O41" s="221"/>
      <c r="P41" s="152"/>
    </row>
    <row r="42" spans="1:16" ht="30" customHeight="1" thickBot="1" x14ac:dyDescent="0.3">
      <c r="A42" s="183"/>
      <c r="B42" s="214"/>
      <c r="C42" s="153"/>
      <c r="D42" s="153"/>
      <c r="E42" s="187"/>
      <c r="F42" s="215">
        <v>3408.1</v>
      </c>
      <c r="G42" s="217"/>
      <c r="H42" s="12" t="s">
        <v>94</v>
      </c>
      <c r="I42" s="12" t="s">
        <v>94</v>
      </c>
      <c r="J42" s="12" t="s">
        <v>94</v>
      </c>
      <c r="K42" s="12" t="s">
        <v>94</v>
      </c>
      <c r="L42" s="15"/>
      <c r="M42" s="12"/>
      <c r="N42" s="19"/>
      <c r="O42" s="19"/>
      <c r="P42" s="153"/>
    </row>
    <row r="43" spans="1:16" ht="16.5" thickBot="1" x14ac:dyDescent="0.3">
      <c r="A43" s="151" t="s">
        <v>33</v>
      </c>
      <c r="B43" s="173" t="s">
        <v>67</v>
      </c>
      <c r="C43" s="151" t="s">
        <v>45</v>
      </c>
      <c r="D43" s="7" t="s">
        <v>47</v>
      </c>
      <c r="E43" s="9">
        <f t="shared" si="2"/>
        <v>2856.8999999999996</v>
      </c>
      <c r="F43" s="215">
        <f>F44+F46+F47+F48+F45</f>
        <v>2856.8999999999996</v>
      </c>
      <c r="G43" s="216"/>
      <c r="H43" s="216"/>
      <c r="I43" s="216"/>
      <c r="J43" s="216"/>
      <c r="K43" s="217"/>
      <c r="L43" s="12">
        <f>SUM(L44:L48)</f>
        <v>0</v>
      </c>
      <c r="M43" s="12">
        <f>SUM(M44:M48)</f>
        <v>0</v>
      </c>
      <c r="N43" s="12">
        <f>SUM(N44:N48)</f>
        <v>0</v>
      </c>
      <c r="O43" s="12">
        <f>SUM(O44:O48)</f>
        <v>0</v>
      </c>
      <c r="P43" s="151" t="s">
        <v>60</v>
      </c>
    </row>
    <row r="44" spans="1:16" ht="77.25" customHeight="1" thickBot="1" x14ac:dyDescent="0.3">
      <c r="A44" s="152"/>
      <c r="B44" s="174"/>
      <c r="C44" s="152"/>
      <c r="D44" s="8" t="s">
        <v>50</v>
      </c>
      <c r="E44" s="9">
        <f t="shared" si="2"/>
        <v>2256.9299999999998</v>
      </c>
      <c r="F44" s="215">
        <v>2256.9299999999998</v>
      </c>
      <c r="G44" s="216"/>
      <c r="H44" s="216"/>
      <c r="I44" s="216"/>
      <c r="J44" s="216"/>
      <c r="K44" s="217"/>
      <c r="L44" s="15">
        <v>0</v>
      </c>
      <c r="M44" s="12">
        <v>0</v>
      </c>
      <c r="N44" s="19">
        <v>0</v>
      </c>
      <c r="O44" s="19">
        <v>0</v>
      </c>
      <c r="P44" s="152"/>
    </row>
    <row r="45" spans="1:16" ht="81.75" customHeight="1" thickBot="1" x14ac:dyDescent="0.3">
      <c r="A45" s="152"/>
      <c r="B45" s="174"/>
      <c r="C45" s="152"/>
      <c r="D45" s="8" t="s">
        <v>14</v>
      </c>
      <c r="E45" s="9">
        <f>SUM(F45:O45)</f>
        <v>0</v>
      </c>
      <c r="F45" s="215">
        <v>0</v>
      </c>
      <c r="G45" s="216"/>
      <c r="H45" s="216"/>
      <c r="I45" s="216"/>
      <c r="J45" s="216"/>
      <c r="K45" s="217"/>
      <c r="L45" s="15">
        <v>0</v>
      </c>
      <c r="M45" s="12">
        <v>0</v>
      </c>
      <c r="N45" s="19">
        <v>0</v>
      </c>
      <c r="O45" s="19">
        <v>0</v>
      </c>
      <c r="P45" s="152"/>
    </row>
    <row r="46" spans="1:16" ht="57.75" customHeight="1" thickBot="1" x14ac:dyDescent="0.3">
      <c r="A46" s="152"/>
      <c r="B46" s="174"/>
      <c r="C46" s="152"/>
      <c r="D46" s="8" t="s">
        <v>8</v>
      </c>
      <c r="E46" s="9">
        <f t="shared" si="2"/>
        <v>0</v>
      </c>
      <c r="F46" s="215">
        <v>0</v>
      </c>
      <c r="G46" s="216"/>
      <c r="H46" s="216"/>
      <c r="I46" s="216"/>
      <c r="J46" s="216"/>
      <c r="K46" s="217"/>
      <c r="L46" s="15">
        <v>0</v>
      </c>
      <c r="M46" s="12">
        <v>0</v>
      </c>
      <c r="N46" s="19">
        <v>0</v>
      </c>
      <c r="O46" s="19">
        <v>0</v>
      </c>
      <c r="P46" s="152"/>
    </row>
    <row r="47" spans="1:16" ht="74.25" customHeight="1" thickBot="1" x14ac:dyDescent="0.3">
      <c r="A47" s="152"/>
      <c r="B47" s="174"/>
      <c r="C47" s="152"/>
      <c r="D47" s="8" t="s">
        <v>10</v>
      </c>
      <c r="E47" s="9">
        <f t="shared" si="2"/>
        <v>599.97</v>
      </c>
      <c r="F47" s="215">
        <v>599.97</v>
      </c>
      <c r="G47" s="216"/>
      <c r="H47" s="216"/>
      <c r="I47" s="216"/>
      <c r="J47" s="216"/>
      <c r="K47" s="217"/>
      <c r="L47" s="15">
        <v>0</v>
      </c>
      <c r="M47" s="12">
        <v>0</v>
      </c>
      <c r="N47" s="12">
        <v>0</v>
      </c>
      <c r="O47" s="12">
        <v>0</v>
      </c>
      <c r="P47" s="152"/>
    </row>
    <row r="48" spans="1:16" ht="46.5" customHeight="1" thickBot="1" x14ac:dyDescent="0.3">
      <c r="A48" s="152"/>
      <c r="B48" s="175"/>
      <c r="C48" s="153"/>
      <c r="D48" s="8" t="s">
        <v>49</v>
      </c>
      <c r="E48" s="9">
        <f t="shared" si="2"/>
        <v>0</v>
      </c>
      <c r="F48" s="215">
        <v>0</v>
      </c>
      <c r="G48" s="216"/>
      <c r="H48" s="216"/>
      <c r="I48" s="216"/>
      <c r="J48" s="216"/>
      <c r="K48" s="217"/>
      <c r="L48" s="15">
        <v>0</v>
      </c>
      <c r="M48" s="12">
        <v>0</v>
      </c>
      <c r="N48" s="19">
        <v>0</v>
      </c>
      <c r="O48" s="19">
        <v>0</v>
      </c>
      <c r="P48" s="152"/>
    </row>
    <row r="49" spans="1:16" ht="30" customHeight="1" thickBot="1" x14ac:dyDescent="0.3">
      <c r="A49" s="152"/>
      <c r="B49" s="212" t="s">
        <v>68</v>
      </c>
      <c r="C49" s="163"/>
      <c r="D49" s="151"/>
      <c r="E49" s="186"/>
      <c r="F49" s="222" t="s">
        <v>53</v>
      </c>
      <c r="G49" s="223"/>
      <c r="H49" s="215" t="s">
        <v>54</v>
      </c>
      <c r="I49" s="216"/>
      <c r="J49" s="216"/>
      <c r="K49" s="217"/>
      <c r="L49" s="220" t="s">
        <v>7</v>
      </c>
      <c r="M49" s="220" t="s">
        <v>20</v>
      </c>
      <c r="N49" s="220" t="s">
        <v>21</v>
      </c>
      <c r="O49" s="220" t="s">
        <v>22</v>
      </c>
      <c r="P49" s="152"/>
    </row>
    <row r="50" spans="1:16" ht="30" customHeight="1" thickBot="1" x14ac:dyDescent="0.3">
      <c r="A50" s="152"/>
      <c r="B50" s="213"/>
      <c r="C50" s="163"/>
      <c r="D50" s="152"/>
      <c r="E50" s="226"/>
      <c r="F50" s="224"/>
      <c r="G50" s="225"/>
      <c r="H50" s="12" t="s">
        <v>55</v>
      </c>
      <c r="I50" s="12" t="s">
        <v>56</v>
      </c>
      <c r="J50" s="12" t="s">
        <v>57</v>
      </c>
      <c r="K50" s="12" t="s">
        <v>58</v>
      </c>
      <c r="L50" s="221"/>
      <c r="M50" s="221"/>
      <c r="N50" s="221"/>
      <c r="O50" s="221"/>
      <c r="P50" s="152"/>
    </row>
    <row r="51" spans="1:16" ht="30" customHeight="1" thickBot="1" x14ac:dyDescent="0.3">
      <c r="A51" s="152"/>
      <c r="B51" s="214"/>
      <c r="C51" s="163"/>
      <c r="D51" s="153"/>
      <c r="E51" s="187"/>
      <c r="F51" s="215"/>
      <c r="G51" s="217"/>
      <c r="H51" s="12"/>
      <c r="I51" s="12"/>
      <c r="J51" s="12"/>
      <c r="K51" s="12"/>
      <c r="L51" s="15"/>
      <c r="M51" s="12"/>
      <c r="N51" s="19"/>
      <c r="O51" s="19"/>
      <c r="P51" s="152"/>
    </row>
    <row r="52" spans="1:16" ht="16.5" thickBot="1" x14ac:dyDescent="0.3">
      <c r="A52" s="241" t="s">
        <v>34</v>
      </c>
      <c r="B52" s="154" t="s">
        <v>69</v>
      </c>
      <c r="C52" s="151" t="s">
        <v>45</v>
      </c>
      <c r="D52" s="7" t="s">
        <v>47</v>
      </c>
      <c r="E52" s="9">
        <f t="shared" si="2"/>
        <v>2407</v>
      </c>
      <c r="F52" s="215">
        <f>SUM(F53:K56)</f>
        <v>1033</v>
      </c>
      <c r="G52" s="216"/>
      <c r="H52" s="216"/>
      <c r="I52" s="216"/>
      <c r="J52" s="216"/>
      <c r="K52" s="217"/>
      <c r="L52" s="12">
        <f>L53+L54+L55+L56</f>
        <v>687</v>
      </c>
      <c r="M52" s="12">
        <f>M53+M54+M55+M56</f>
        <v>687</v>
      </c>
      <c r="N52" s="12">
        <f>N53+N54+N55+N56</f>
        <v>0</v>
      </c>
      <c r="O52" s="114">
        <f>O53+O54+O55+O56</f>
        <v>0</v>
      </c>
      <c r="P52" s="242" t="s">
        <v>70</v>
      </c>
    </row>
    <row r="53" spans="1:16" ht="69.75" customHeight="1" thickBot="1" x14ac:dyDescent="0.3">
      <c r="A53" s="241"/>
      <c r="B53" s="155"/>
      <c r="C53" s="152"/>
      <c r="D53" s="8" t="s">
        <v>50</v>
      </c>
      <c r="E53" s="9">
        <f t="shared" si="2"/>
        <v>2407</v>
      </c>
      <c r="F53" s="215">
        <v>1033</v>
      </c>
      <c r="G53" s="216"/>
      <c r="H53" s="216"/>
      <c r="I53" s="216"/>
      <c r="J53" s="216"/>
      <c r="K53" s="217"/>
      <c r="L53" s="15">
        <v>687</v>
      </c>
      <c r="M53" s="12">
        <v>687</v>
      </c>
      <c r="N53" s="19">
        <v>0</v>
      </c>
      <c r="O53" s="115">
        <v>0</v>
      </c>
      <c r="P53" s="242"/>
    </row>
    <row r="54" spans="1:16" ht="52.5" customHeight="1" thickBot="1" x14ac:dyDescent="0.3">
      <c r="A54" s="241"/>
      <c r="B54" s="155"/>
      <c r="C54" s="152"/>
      <c r="D54" s="8" t="s">
        <v>8</v>
      </c>
      <c r="E54" s="9">
        <f>SUM(F54:O54)</f>
        <v>0</v>
      </c>
      <c r="F54" s="215">
        <v>0</v>
      </c>
      <c r="G54" s="216"/>
      <c r="H54" s="216"/>
      <c r="I54" s="216"/>
      <c r="J54" s="216"/>
      <c r="K54" s="217"/>
      <c r="L54" s="15">
        <v>0</v>
      </c>
      <c r="M54" s="12">
        <v>0</v>
      </c>
      <c r="N54" s="19">
        <v>0</v>
      </c>
      <c r="O54" s="115">
        <v>0</v>
      </c>
      <c r="P54" s="242"/>
    </row>
    <row r="55" spans="1:16" ht="70.5" customHeight="1" thickBot="1" x14ac:dyDescent="0.3">
      <c r="A55" s="241"/>
      <c r="B55" s="155"/>
      <c r="C55" s="152"/>
      <c r="D55" s="8" t="s">
        <v>10</v>
      </c>
      <c r="E55" s="9">
        <f>F55+L55+M55+N55+O55</f>
        <v>0</v>
      </c>
      <c r="F55" s="215">
        <v>0</v>
      </c>
      <c r="G55" s="216"/>
      <c r="H55" s="216"/>
      <c r="I55" s="216"/>
      <c r="J55" s="216"/>
      <c r="K55" s="217"/>
      <c r="L55" s="15">
        <v>0</v>
      </c>
      <c r="M55" s="12">
        <v>0</v>
      </c>
      <c r="N55" s="12">
        <v>0</v>
      </c>
      <c r="O55" s="114">
        <v>0</v>
      </c>
      <c r="P55" s="242"/>
    </row>
    <row r="56" spans="1:16" ht="43.5" customHeight="1" thickBot="1" x14ac:dyDescent="0.3">
      <c r="A56" s="241"/>
      <c r="B56" s="156"/>
      <c r="C56" s="153"/>
      <c r="D56" s="8" t="s">
        <v>49</v>
      </c>
      <c r="E56" s="9">
        <f>F56+L56+M56+N56+O56</f>
        <v>0</v>
      </c>
      <c r="F56" s="215">
        <v>0</v>
      </c>
      <c r="G56" s="216"/>
      <c r="H56" s="216"/>
      <c r="I56" s="216"/>
      <c r="J56" s="216"/>
      <c r="K56" s="217"/>
      <c r="L56" s="15">
        <v>0</v>
      </c>
      <c r="M56" s="12">
        <v>0</v>
      </c>
      <c r="N56" s="19">
        <v>0</v>
      </c>
      <c r="O56" s="115">
        <v>0</v>
      </c>
      <c r="P56" s="242"/>
    </row>
    <row r="57" spans="1:16" ht="30" customHeight="1" thickBot="1" x14ac:dyDescent="0.3">
      <c r="A57" s="241"/>
      <c r="B57" s="193" t="s">
        <v>71</v>
      </c>
      <c r="C57" s="163"/>
      <c r="D57" s="151"/>
      <c r="E57" s="186"/>
      <c r="F57" s="222" t="s">
        <v>53</v>
      </c>
      <c r="G57" s="223"/>
      <c r="H57" s="215" t="s">
        <v>54</v>
      </c>
      <c r="I57" s="216"/>
      <c r="J57" s="216"/>
      <c r="K57" s="217"/>
      <c r="L57" s="220" t="s">
        <v>7</v>
      </c>
      <c r="M57" s="220" t="s">
        <v>20</v>
      </c>
      <c r="N57" s="220" t="s">
        <v>21</v>
      </c>
      <c r="O57" s="222" t="s">
        <v>22</v>
      </c>
      <c r="P57" s="242"/>
    </row>
    <row r="58" spans="1:16" ht="30" customHeight="1" thickBot="1" x14ac:dyDescent="0.3">
      <c r="A58" s="241"/>
      <c r="B58" s="171"/>
      <c r="C58" s="163"/>
      <c r="D58" s="152"/>
      <c r="E58" s="226"/>
      <c r="F58" s="224"/>
      <c r="G58" s="225"/>
      <c r="H58" s="12" t="s">
        <v>55</v>
      </c>
      <c r="I58" s="12" t="s">
        <v>56</v>
      </c>
      <c r="J58" s="12" t="s">
        <v>57</v>
      </c>
      <c r="K58" s="12" t="s">
        <v>58</v>
      </c>
      <c r="L58" s="221"/>
      <c r="M58" s="221"/>
      <c r="N58" s="221"/>
      <c r="O58" s="224"/>
      <c r="P58" s="242"/>
    </row>
    <row r="59" spans="1:16" ht="30" customHeight="1" thickBot="1" x14ac:dyDescent="0.3">
      <c r="A59" s="241"/>
      <c r="B59" s="172"/>
      <c r="C59" s="163"/>
      <c r="D59" s="153"/>
      <c r="E59" s="187"/>
      <c r="F59" s="215"/>
      <c r="G59" s="217"/>
      <c r="H59" s="12"/>
      <c r="I59" s="12"/>
      <c r="J59" s="12"/>
      <c r="K59" s="12"/>
      <c r="L59" s="15"/>
      <c r="M59" s="12"/>
      <c r="N59" s="19"/>
      <c r="O59" s="115"/>
      <c r="P59" s="242"/>
    </row>
    <row r="60" spans="1:16" ht="16.5" customHeight="1" thickBot="1" x14ac:dyDescent="0.3">
      <c r="A60" s="241" t="s">
        <v>93</v>
      </c>
      <c r="B60" s="154" t="s">
        <v>73</v>
      </c>
      <c r="C60" s="151" t="s">
        <v>45</v>
      </c>
      <c r="D60" s="7" t="s">
        <v>47</v>
      </c>
      <c r="E60" s="9">
        <v>289032.94</v>
      </c>
      <c r="F60" s="215">
        <f>SUM(F61:K65)</f>
        <v>99183.21</v>
      </c>
      <c r="G60" s="216"/>
      <c r="H60" s="216"/>
      <c r="I60" s="216"/>
      <c r="J60" s="216"/>
      <c r="K60" s="217"/>
      <c r="L60" s="12">
        <f>L61+L62+L63+L65+L64</f>
        <v>34215.5</v>
      </c>
      <c r="M60" s="12">
        <f t="shared" ref="M60:O60" si="3">M61+M62+M63+M65+M64</f>
        <v>51113.229999999996</v>
      </c>
      <c r="N60" s="12">
        <f t="shared" si="3"/>
        <v>52260.5</v>
      </c>
      <c r="O60" s="12">
        <f t="shared" si="3"/>
        <v>52260.5</v>
      </c>
      <c r="P60" s="124"/>
    </row>
    <row r="61" spans="1:16" ht="69.75" customHeight="1" thickBot="1" x14ac:dyDescent="0.3">
      <c r="A61" s="241"/>
      <c r="B61" s="155"/>
      <c r="C61" s="152"/>
      <c r="D61" s="8" t="s">
        <v>50</v>
      </c>
      <c r="E61" s="9">
        <f>F61+L61+M61+N61+O61</f>
        <v>0</v>
      </c>
      <c r="F61" s="215">
        <v>0</v>
      </c>
      <c r="G61" s="216"/>
      <c r="H61" s="216"/>
      <c r="I61" s="216"/>
      <c r="J61" s="216"/>
      <c r="K61" s="217"/>
      <c r="L61" s="15">
        <v>0</v>
      </c>
      <c r="M61" s="12">
        <v>0</v>
      </c>
      <c r="N61" s="19">
        <v>0</v>
      </c>
      <c r="O61" s="19">
        <v>0</v>
      </c>
      <c r="P61" s="30"/>
    </row>
    <row r="62" spans="1:16" ht="50.25" customHeight="1" thickBot="1" x14ac:dyDescent="0.3">
      <c r="A62" s="241"/>
      <c r="B62" s="155"/>
      <c r="C62" s="152"/>
      <c r="D62" s="8" t="s">
        <v>8</v>
      </c>
      <c r="E62" s="9">
        <f>SUM(F62:O62)</f>
        <v>0</v>
      </c>
      <c r="F62" s="215">
        <v>0</v>
      </c>
      <c r="G62" s="216"/>
      <c r="H62" s="216"/>
      <c r="I62" s="216"/>
      <c r="J62" s="216"/>
      <c r="K62" s="217"/>
      <c r="L62" s="15">
        <v>0</v>
      </c>
      <c r="M62" s="12">
        <v>0</v>
      </c>
      <c r="N62" s="19">
        <v>0</v>
      </c>
      <c r="O62" s="19">
        <v>0</v>
      </c>
      <c r="P62" s="30"/>
    </row>
    <row r="63" spans="1:16" ht="70.5" customHeight="1" thickBot="1" x14ac:dyDescent="0.3">
      <c r="A63" s="241"/>
      <c r="B63" s="155"/>
      <c r="C63" s="152"/>
      <c r="D63" s="184" t="s">
        <v>10</v>
      </c>
      <c r="E63" s="9">
        <f>SUM(F63:O63)</f>
        <v>236045.21000000002</v>
      </c>
      <c r="F63" s="215">
        <v>99183.21</v>
      </c>
      <c r="G63" s="216"/>
      <c r="H63" s="216"/>
      <c r="I63" s="216"/>
      <c r="J63" s="216"/>
      <c r="K63" s="217"/>
      <c r="L63" s="15">
        <v>34215.5</v>
      </c>
      <c r="M63" s="15">
        <v>34215.5</v>
      </c>
      <c r="N63" s="15">
        <v>34215.5</v>
      </c>
      <c r="O63" s="15">
        <v>34215.5</v>
      </c>
      <c r="P63" s="21" t="s">
        <v>72</v>
      </c>
    </row>
    <row r="64" spans="1:16" ht="70.5" customHeight="1" thickBot="1" x14ac:dyDescent="0.3">
      <c r="A64" s="241"/>
      <c r="B64" s="155"/>
      <c r="C64" s="152"/>
      <c r="D64" s="185"/>
      <c r="E64" s="9">
        <v>52987.73</v>
      </c>
      <c r="F64" s="215">
        <v>0</v>
      </c>
      <c r="G64" s="216"/>
      <c r="H64" s="216"/>
      <c r="I64" s="216"/>
      <c r="J64" s="216"/>
      <c r="K64" s="217"/>
      <c r="L64" s="15">
        <v>0</v>
      </c>
      <c r="M64" s="15">
        <v>16897.73</v>
      </c>
      <c r="N64" s="15">
        <v>18045</v>
      </c>
      <c r="O64" s="15">
        <v>18045</v>
      </c>
      <c r="P64" s="21" t="s">
        <v>60</v>
      </c>
    </row>
    <row r="65" spans="1:16" ht="38.25" customHeight="1" thickBot="1" x14ac:dyDescent="0.3">
      <c r="A65" s="241"/>
      <c r="B65" s="156"/>
      <c r="C65" s="153"/>
      <c r="D65" s="8" t="s">
        <v>49</v>
      </c>
      <c r="E65" s="9">
        <f>F65+L65+M65+N65+O65</f>
        <v>0</v>
      </c>
      <c r="F65" s="215">
        <v>0</v>
      </c>
      <c r="G65" s="216"/>
      <c r="H65" s="216"/>
      <c r="I65" s="216"/>
      <c r="J65" s="216"/>
      <c r="K65" s="217"/>
      <c r="L65" s="15">
        <v>0</v>
      </c>
      <c r="M65" s="12">
        <v>0</v>
      </c>
      <c r="N65" s="19">
        <v>0</v>
      </c>
      <c r="O65" s="19">
        <v>0</v>
      </c>
      <c r="P65" s="30"/>
    </row>
    <row r="66" spans="1:16" ht="30" customHeight="1" thickBot="1" x14ac:dyDescent="0.3">
      <c r="A66" s="241"/>
      <c r="B66" s="193" t="s">
        <v>74</v>
      </c>
      <c r="C66" s="163"/>
      <c r="D66" s="151"/>
      <c r="E66" s="186"/>
      <c r="F66" s="222" t="s">
        <v>53</v>
      </c>
      <c r="G66" s="223"/>
      <c r="H66" s="215" t="s">
        <v>54</v>
      </c>
      <c r="I66" s="216"/>
      <c r="J66" s="216"/>
      <c r="K66" s="217"/>
      <c r="L66" s="220" t="s">
        <v>7</v>
      </c>
      <c r="M66" s="220" t="s">
        <v>20</v>
      </c>
      <c r="N66" s="220" t="s">
        <v>21</v>
      </c>
      <c r="O66" s="220" t="s">
        <v>22</v>
      </c>
      <c r="P66" s="30"/>
    </row>
    <row r="67" spans="1:16" ht="30" customHeight="1" thickBot="1" x14ac:dyDescent="0.3">
      <c r="A67" s="241"/>
      <c r="B67" s="171"/>
      <c r="C67" s="163"/>
      <c r="D67" s="152"/>
      <c r="E67" s="226"/>
      <c r="F67" s="224"/>
      <c r="G67" s="225"/>
      <c r="H67" s="12" t="s">
        <v>55</v>
      </c>
      <c r="I67" s="12" t="s">
        <v>56</v>
      </c>
      <c r="J67" s="12" t="s">
        <v>57</v>
      </c>
      <c r="K67" s="12" t="s">
        <v>58</v>
      </c>
      <c r="L67" s="221"/>
      <c r="M67" s="221"/>
      <c r="N67" s="221"/>
      <c r="O67" s="221"/>
      <c r="P67" s="30"/>
    </row>
    <row r="68" spans="1:16" ht="30" customHeight="1" thickBot="1" x14ac:dyDescent="0.3">
      <c r="A68" s="241"/>
      <c r="B68" s="172"/>
      <c r="C68" s="163"/>
      <c r="D68" s="153"/>
      <c r="E68" s="187"/>
      <c r="F68" s="215"/>
      <c r="G68" s="217"/>
      <c r="H68" s="12"/>
      <c r="I68" s="12"/>
      <c r="J68" s="12"/>
      <c r="K68" s="12"/>
      <c r="L68" s="15"/>
      <c r="M68" s="12"/>
      <c r="N68" s="19"/>
      <c r="O68" s="19"/>
      <c r="P68" s="31"/>
    </row>
    <row r="69" spans="1:16" ht="16.5" customHeight="1" thickBot="1" x14ac:dyDescent="0.3">
      <c r="A69" s="152" t="s">
        <v>35</v>
      </c>
      <c r="B69" s="173" t="s">
        <v>75</v>
      </c>
      <c r="C69" s="151" t="s">
        <v>45</v>
      </c>
      <c r="D69" s="7" t="s">
        <v>47</v>
      </c>
      <c r="E69" s="9">
        <f>F69+L69+M69+N69+O69</f>
        <v>455148.49</v>
      </c>
      <c r="F69" s="215">
        <f>SUM(F70:K74)</f>
        <v>123210.49</v>
      </c>
      <c r="G69" s="216"/>
      <c r="H69" s="216"/>
      <c r="I69" s="216"/>
      <c r="J69" s="216"/>
      <c r="K69" s="217"/>
      <c r="L69" s="12">
        <f>L70+L71+L72+L74</f>
        <v>82984.5</v>
      </c>
      <c r="M69" s="12">
        <f>M70+M71+M72+M74</f>
        <v>82984.5</v>
      </c>
      <c r="N69" s="12">
        <f>N70+N71+N72+N74</f>
        <v>82984.5</v>
      </c>
      <c r="O69" s="12">
        <f>O70+O71+O72+O74</f>
        <v>82984.5</v>
      </c>
      <c r="P69" s="48"/>
    </row>
    <row r="70" spans="1:16" ht="69.75" customHeight="1" thickBot="1" x14ac:dyDescent="0.3">
      <c r="A70" s="152"/>
      <c r="B70" s="174"/>
      <c r="C70" s="152"/>
      <c r="D70" s="8" t="s">
        <v>50</v>
      </c>
      <c r="E70" s="9">
        <f>F70+L70+M70+N70+O70</f>
        <v>0</v>
      </c>
      <c r="F70" s="215">
        <v>0</v>
      </c>
      <c r="G70" s="216"/>
      <c r="H70" s="216"/>
      <c r="I70" s="216"/>
      <c r="J70" s="216"/>
      <c r="K70" s="217"/>
      <c r="L70" s="15">
        <v>0</v>
      </c>
      <c r="M70" s="12">
        <v>0</v>
      </c>
      <c r="N70" s="19">
        <v>0</v>
      </c>
      <c r="O70" s="19">
        <v>0</v>
      </c>
      <c r="P70" s="30"/>
    </row>
    <row r="71" spans="1:16" ht="54" customHeight="1" thickBot="1" x14ac:dyDescent="0.3">
      <c r="A71" s="152"/>
      <c r="B71" s="174"/>
      <c r="C71" s="152"/>
      <c r="D71" s="8" t="s">
        <v>8</v>
      </c>
      <c r="E71" s="9">
        <f>SUM(F71:O71)</f>
        <v>0</v>
      </c>
      <c r="F71" s="215">
        <v>0</v>
      </c>
      <c r="G71" s="216"/>
      <c r="H71" s="216"/>
      <c r="I71" s="216"/>
      <c r="J71" s="216"/>
      <c r="K71" s="217"/>
      <c r="L71" s="15">
        <v>0</v>
      </c>
      <c r="M71" s="12">
        <v>0</v>
      </c>
      <c r="N71" s="19">
        <v>0</v>
      </c>
      <c r="O71" s="19">
        <v>0</v>
      </c>
      <c r="P71" s="30"/>
    </row>
    <row r="72" spans="1:16" ht="72" customHeight="1" thickBot="1" x14ac:dyDescent="0.3">
      <c r="A72" s="152"/>
      <c r="B72" s="174"/>
      <c r="C72" s="152"/>
      <c r="D72" s="184" t="s">
        <v>10</v>
      </c>
      <c r="E72" s="186">
        <f>F72+L72+M72+N72+O72+F73+L73+M73+N73+O73</f>
        <v>455148.49</v>
      </c>
      <c r="F72" s="215">
        <v>107540.39</v>
      </c>
      <c r="G72" s="216"/>
      <c r="H72" s="216"/>
      <c r="I72" s="216"/>
      <c r="J72" s="216"/>
      <c r="K72" s="217"/>
      <c r="L72" s="15">
        <v>82984.5</v>
      </c>
      <c r="M72" s="15">
        <v>82984.5</v>
      </c>
      <c r="N72" s="15">
        <v>82984.5</v>
      </c>
      <c r="O72" s="15">
        <v>82984.5</v>
      </c>
      <c r="P72" s="21" t="s">
        <v>72</v>
      </c>
    </row>
    <row r="73" spans="1:16" ht="72" customHeight="1" thickBot="1" x14ac:dyDescent="0.3">
      <c r="A73" s="152"/>
      <c r="B73" s="174"/>
      <c r="C73" s="152"/>
      <c r="D73" s="185"/>
      <c r="E73" s="187"/>
      <c r="F73" s="215">
        <v>15670.1</v>
      </c>
      <c r="G73" s="216"/>
      <c r="H73" s="216"/>
      <c r="I73" s="216"/>
      <c r="J73" s="216"/>
      <c r="K73" s="217"/>
      <c r="L73" s="15">
        <v>0</v>
      </c>
      <c r="M73" s="15">
        <v>0</v>
      </c>
      <c r="N73" s="15">
        <v>0</v>
      </c>
      <c r="O73" s="15">
        <v>0</v>
      </c>
      <c r="P73" s="21" t="s">
        <v>120</v>
      </c>
    </row>
    <row r="74" spans="1:16" ht="39" customHeight="1" thickBot="1" x14ac:dyDescent="0.3">
      <c r="A74" s="152"/>
      <c r="B74" s="175"/>
      <c r="C74" s="153"/>
      <c r="D74" s="8" t="s">
        <v>49</v>
      </c>
      <c r="E74" s="9">
        <f>F74+L74+M74+N74+O74</f>
        <v>0</v>
      </c>
      <c r="F74" s="215">
        <v>0</v>
      </c>
      <c r="G74" s="216"/>
      <c r="H74" s="216"/>
      <c r="I74" s="216"/>
      <c r="J74" s="216"/>
      <c r="K74" s="217"/>
      <c r="L74" s="15">
        <v>0</v>
      </c>
      <c r="M74" s="12">
        <v>0</v>
      </c>
      <c r="N74" s="19">
        <v>0</v>
      </c>
      <c r="O74" s="19">
        <v>0</v>
      </c>
      <c r="P74" s="30"/>
    </row>
    <row r="75" spans="1:16" ht="30" customHeight="1" thickBot="1" x14ac:dyDescent="0.3">
      <c r="A75" s="152"/>
      <c r="B75" s="212" t="s">
        <v>76</v>
      </c>
      <c r="C75" s="163"/>
      <c r="D75" s="151"/>
      <c r="E75" s="186"/>
      <c r="F75" s="222" t="s">
        <v>53</v>
      </c>
      <c r="G75" s="223"/>
      <c r="H75" s="215" t="s">
        <v>54</v>
      </c>
      <c r="I75" s="216"/>
      <c r="J75" s="216"/>
      <c r="K75" s="217"/>
      <c r="L75" s="220" t="s">
        <v>7</v>
      </c>
      <c r="M75" s="220" t="s">
        <v>20</v>
      </c>
      <c r="N75" s="220" t="s">
        <v>21</v>
      </c>
      <c r="O75" s="220" t="s">
        <v>22</v>
      </c>
      <c r="P75" s="30"/>
    </row>
    <row r="76" spans="1:16" ht="30" customHeight="1" thickBot="1" x14ac:dyDescent="0.3">
      <c r="A76" s="152"/>
      <c r="B76" s="213"/>
      <c r="C76" s="163"/>
      <c r="D76" s="152"/>
      <c r="E76" s="226"/>
      <c r="F76" s="224"/>
      <c r="G76" s="225"/>
      <c r="H76" s="12" t="s">
        <v>55</v>
      </c>
      <c r="I76" s="12" t="s">
        <v>56</v>
      </c>
      <c r="J76" s="12" t="s">
        <v>57</v>
      </c>
      <c r="K76" s="12" t="s">
        <v>58</v>
      </c>
      <c r="L76" s="221"/>
      <c r="M76" s="221"/>
      <c r="N76" s="221"/>
      <c r="O76" s="221"/>
      <c r="P76" s="30"/>
    </row>
    <row r="77" spans="1:16" ht="30" customHeight="1" thickBot="1" x14ac:dyDescent="0.3">
      <c r="A77" s="153"/>
      <c r="B77" s="214"/>
      <c r="C77" s="163"/>
      <c r="D77" s="153"/>
      <c r="E77" s="187"/>
      <c r="F77" s="215"/>
      <c r="G77" s="217"/>
      <c r="H77" s="12"/>
      <c r="I77" s="12"/>
      <c r="J77" s="12"/>
      <c r="K77" s="12"/>
      <c r="L77" s="15"/>
      <c r="M77" s="12"/>
      <c r="N77" s="19"/>
      <c r="O77" s="19"/>
      <c r="P77" s="31"/>
    </row>
    <row r="78" spans="1:16" ht="16.5" thickBot="1" x14ac:dyDescent="0.3">
      <c r="A78" s="151" t="s">
        <v>36</v>
      </c>
      <c r="B78" s="173" t="s">
        <v>78</v>
      </c>
      <c r="C78" s="151" t="s">
        <v>45</v>
      </c>
      <c r="D78" s="7" t="s">
        <v>47</v>
      </c>
      <c r="E78" s="9">
        <f>F78+L78+M78+N78+O78</f>
        <v>38360</v>
      </c>
      <c r="F78" s="215">
        <f>SUM(F79:K82)</f>
        <v>18360</v>
      </c>
      <c r="G78" s="216"/>
      <c r="H78" s="216"/>
      <c r="I78" s="216"/>
      <c r="J78" s="216"/>
      <c r="K78" s="217"/>
      <c r="L78" s="12">
        <f>L79+L80+L81+L82</f>
        <v>5000</v>
      </c>
      <c r="M78" s="12">
        <f>M79+M80+M81+M82</f>
        <v>5000</v>
      </c>
      <c r="N78" s="12">
        <f>N79+N80+N81+N82</f>
        <v>5000</v>
      </c>
      <c r="O78" s="12">
        <f>O79+O80+O81+O82</f>
        <v>5000</v>
      </c>
      <c r="P78" s="151" t="s">
        <v>120</v>
      </c>
    </row>
    <row r="79" spans="1:16" ht="72" customHeight="1" thickBot="1" x14ac:dyDescent="0.3">
      <c r="A79" s="152"/>
      <c r="B79" s="174"/>
      <c r="C79" s="152"/>
      <c r="D79" s="8" t="s">
        <v>50</v>
      </c>
      <c r="E79" s="9">
        <f>F79+L79+M79+N79+O79</f>
        <v>0</v>
      </c>
      <c r="F79" s="215">
        <v>0</v>
      </c>
      <c r="G79" s="216"/>
      <c r="H79" s="216"/>
      <c r="I79" s="216"/>
      <c r="J79" s="216"/>
      <c r="K79" s="217"/>
      <c r="L79" s="15">
        <v>0</v>
      </c>
      <c r="M79" s="12">
        <v>0</v>
      </c>
      <c r="N79" s="19">
        <v>0</v>
      </c>
      <c r="O79" s="19">
        <v>0</v>
      </c>
      <c r="P79" s="152"/>
    </row>
    <row r="80" spans="1:16" ht="54" customHeight="1" thickBot="1" x14ac:dyDescent="0.3">
      <c r="A80" s="152"/>
      <c r="B80" s="174"/>
      <c r="C80" s="152"/>
      <c r="D80" s="8" t="s">
        <v>8</v>
      </c>
      <c r="E80" s="9">
        <f>SUM(F80:O80)</f>
        <v>0</v>
      </c>
      <c r="F80" s="215">
        <v>0</v>
      </c>
      <c r="G80" s="216"/>
      <c r="H80" s="216"/>
      <c r="I80" s="216"/>
      <c r="J80" s="216"/>
      <c r="K80" s="217"/>
      <c r="L80" s="15">
        <v>0</v>
      </c>
      <c r="M80" s="12">
        <v>0</v>
      </c>
      <c r="N80" s="19">
        <v>0</v>
      </c>
      <c r="O80" s="19">
        <v>0</v>
      </c>
      <c r="P80" s="152"/>
    </row>
    <row r="81" spans="1:16" ht="70.5" customHeight="1" thickBot="1" x14ac:dyDescent="0.3">
      <c r="A81" s="152"/>
      <c r="B81" s="174"/>
      <c r="C81" s="152"/>
      <c r="D81" s="8" t="s">
        <v>10</v>
      </c>
      <c r="E81" s="9">
        <f>F81+L81+M81+N81+O81</f>
        <v>38360</v>
      </c>
      <c r="F81" s="215">
        <v>18360</v>
      </c>
      <c r="G81" s="216"/>
      <c r="H81" s="216"/>
      <c r="I81" s="216"/>
      <c r="J81" s="216"/>
      <c r="K81" s="217"/>
      <c r="L81" s="15">
        <v>5000</v>
      </c>
      <c r="M81" s="15">
        <v>5000</v>
      </c>
      <c r="N81" s="15">
        <v>5000</v>
      </c>
      <c r="O81" s="15">
        <v>5000</v>
      </c>
      <c r="P81" s="152"/>
    </row>
    <row r="82" spans="1:16" ht="41.25" customHeight="1" thickBot="1" x14ac:dyDescent="0.3">
      <c r="A82" s="152"/>
      <c r="B82" s="175"/>
      <c r="C82" s="153"/>
      <c r="D82" s="8" t="s">
        <v>49</v>
      </c>
      <c r="E82" s="9">
        <f>F82+L82+M82+N82+O82</f>
        <v>0</v>
      </c>
      <c r="F82" s="215">
        <v>0</v>
      </c>
      <c r="G82" s="216"/>
      <c r="H82" s="216"/>
      <c r="I82" s="216"/>
      <c r="J82" s="216"/>
      <c r="K82" s="217"/>
      <c r="L82" s="15">
        <v>0</v>
      </c>
      <c r="M82" s="12">
        <v>0</v>
      </c>
      <c r="N82" s="19">
        <v>0</v>
      </c>
      <c r="O82" s="19">
        <v>0</v>
      </c>
      <c r="P82" s="152"/>
    </row>
    <row r="83" spans="1:16" ht="30" customHeight="1" thickBot="1" x14ac:dyDescent="0.3">
      <c r="A83" s="152"/>
      <c r="B83" s="212" t="s">
        <v>77</v>
      </c>
      <c r="C83" s="163"/>
      <c r="D83" s="151"/>
      <c r="E83" s="186"/>
      <c r="F83" s="222" t="s">
        <v>53</v>
      </c>
      <c r="G83" s="223"/>
      <c r="H83" s="215" t="s">
        <v>54</v>
      </c>
      <c r="I83" s="216"/>
      <c r="J83" s="216"/>
      <c r="K83" s="217"/>
      <c r="L83" s="220" t="s">
        <v>7</v>
      </c>
      <c r="M83" s="220" t="s">
        <v>20</v>
      </c>
      <c r="N83" s="220" t="s">
        <v>21</v>
      </c>
      <c r="O83" s="220" t="s">
        <v>22</v>
      </c>
      <c r="P83" s="152"/>
    </row>
    <row r="84" spans="1:16" ht="30" customHeight="1" thickBot="1" x14ac:dyDescent="0.3">
      <c r="A84" s="152"/>
      <c r="B84" s="213"/>
      <c r="C84" s="163"/>
      <c r="D84" s="152"/>
      <c r="E84" s="226"/>
      <c r="F84" s="224"/>
      <c r="G84" s="225"/>
      <c r="H84" s="12" t="s">
        <v>55</v>
      </c>
      <c r="I84" s="12" t="s">
        <v>56</v>
      </c>
      <c r="J84" s="12" t="s">
        <v>57</v>
      </c>
      <c r="K84" s="12" t="s">
        <v>58</v>
      </c>
      <c r="L84" s="221"/>
      <c r="M84" s="221"/>
      <c r="N84" s="221"/>
      <c r="O84" s="221"/>
      <c r="P84" s="152"/>
    </row>
    <row r="85" spans="1:16" ht="30" customHeight="1" thickBot="1" x14ac:dyDescent="0.3">
      <c r="A85" s="153"/>
      <c r="B85" s="214"/>
      <c r="C85" s="163"/>
      <c r="D85" s="153"/>
      <c r="E85" s="187"/>
      <c r="F85" s="215"/>
      <c r="G85" s="217"/>
      <c r="H85" s="12"/>
      <c r="I85" s="12"/>
      <c r="J85" s="12"/>
      <c r="K85" s="12"/>
      <c r="L85" s="15"/>
      <c r="M85" s="12"/>
      <c r="N85" s="19"/>
      <c r="O85" s="19"/>
      <c r="P85" s="153"/>
    </row>
    <row r="86" spans="1:16" ht="16.5" thickBot="1" x14ac:dyDescent="0.3">
      <c r="A86" s="151" t="s">
        <v>37</v>
      </c>
      <c r="B86" s="173" t="s">
        <v>79</v>
      </c>
      <c r="C86" s="151" t="s">
        <v>45</v>
      </c>
      <c r="D86" s="7" t="s">
        <v>47</v>
      </c>
      <c r="E86" s="9">
        <f>F86+L86+M86+N86+O86</f>
        <v>26434.38</v>
      </c>
      <c r="F86" s="215">
        <f>SUM(F87:K92)</f>
        <v>7234.38</v>
      </c>
      <c r="G86" s="216"/>
      <c r="H86" s="216"/>
      <c r="I86" s="216"/>
      <c r="J86" s="216"/>
      <c r="K86" s="217"/>
      <c r="L86" s="12">
        <f>SUM(L87:L92)</f>
        <v>4800</v>
      </c>
      <c r="M86" s="12">
        <f>SUM(M87:M92)</f>
        <v>4800</v>
      </c>
      <c r="N86" s="12">
        <f>SUM(N87:N92)</f>
        <v>4800</v>
      </c>
      <c r="O86" s="12">
        <f>SUM(O87:O92)</f>
        <v>4800</v>
      </c>
      <c r="P86" s="23"/>
    </row>
    <row r="87" spans="1:16" ht="66" customHeight="1" thickBot="1" x14ac:dyDescent="0.3">
      <c r="A87" s="152"/>
      <c r="B87" s="174"/>
      <c r="C87" s="152"/>
      <c r="D87" s="8" t="s">
        <v>50</v>
      </c>
      <c r="E87" s="9">
        <f>F87+L87+M87+N87+O87</f>
        <v>0</v>
      </c>
      <c r="F87" s="215">
        <v>0</v>
      </c>
      <c r="G87" s="216"/>
      <c r="H87" s="216"/>
      <c r="I87" s="216"/>
      <c r="J87" s="216"/>
      <c r="K87" s="217"/>
      <c r="L87" s="15">
        <v>0</v>
      </c>
      <c r="M87" s="12">
        <v>0</v>
      </c>
      <c r="N87" s="19">
        <v>0</v>
      </c>
      <c r="O87" s="19">
        <v>0</v>
      </c>
      <c r="P87" s="24"/>
    </row>
    <row r="88" spans="1:16" ht="50.25" customHeight="1" thickBot="1" x14ac:dyDescent="0.3">
      <c r="A88" s="152"/>
      <c r="B88" s="174"/>
      <c r="C88" s="152"/>
      <c r="D88" s="8" t="s">
        <v>8</v>
      </c>
      <c r="E88" s="9">
        <f>SUM(F88:O88)</f>
        <v>0</v>
      </c>
      <c r="F88" s="215">
        <v>0</v>
      </c>
      <c r="G88" s="216"/>
      <c r="H88" s="216"/>
      <c r="I88" s="216"/>
      <c r="J88" s="216"/>
      <c r="K88" s="217"/>
      <c r="L88" s="15">
        <v>0</v>
      </c>
      <c r="M88" s="12">
        <v>0</v>
      </c>
      <c r="N88" s="19">
        <v>0</v>
      </c>
      <c r="O88" s="19">
        <v>0</v>
      </c>
      <c r="P88" s="24"/>
    </row>
    <row r="89" spans="1:16" ht="72" customHeight="1" thickBot="1" x14ac:dyDescent="0.3">
      <c r="A89" s="152"/>
      <c r="B89" s="174"/>
      <c r="C89" s="152"/>
      <c r="D89" s="8" t="s">
        <v>10</v>
      </c>
      <c r="E89" s="9">
        <f>F89+L89+M89+N89+O89</f>
        <v>5000</v>
      </c>
      <c r="F89" s="215">
        <v>1000</v>
      </c>
      <c r="G89" s="216"/>
      <c r="H89" s="216"/>
      <c r="I89" s="216"/>
      <c r="J89" s="216"/>
      <c r="K89" s="217"/>
      <c r="L89" s="15">
        <v>1000</v>
      </c>
      <c r="M89" s="15">
        <v>1000</v>
      </c>
      <c r="N89" s="15">
        <v>1000</v>
      </c>
      <c r="O89" s="15">
        <v>1000</v>
      </c>
      <c r="P89" s="21" t="s">
        <v>80</v>
      </c>
    </row>
    <row r="90" spans="1:16" ht="48.75" customHeight="1" thickBot="1" x14ac:dyDescent="0.3">
      <c r="A90" s="152"/>
      <c r="B90" s="174"/>
      <c r="C90" s="152"/>
      <c r="D90" s="184" t="s">
        <v>13</v>
      </c>
      <c r="E90" s="186">
        <f>SUM(F90:O91)</f>
        <v>21434.38</v>
      </c>
      <c r="F90" s="215">
        <v>0</v>
      </c>
      <c r="G90" s="216"/>
      <c r="H90" s="216"/>
      <c r="I90" s="216"/>
      <c r="J90" s="216"/>
      <c r="K90" s="217"/>
      <c r="L90" s="15">
        <v>0</v>
      </c>
      <c r="M90" s="15">
        <v>0</v>
      </c>
      <c r="N90" s="15">
        <v>0</v>
      </c>
      <c r="O90" s="15">
        <v>0</v>
      </c>
      <c r="P90" s="21"/>
    </row>
    <row r="91" spans="1:16" ht="48" customHeight="1" thickBot="1" x14ac:dyDescent="0.3">
      <c r="A91" s="152"/>
      <c r="B91" s="174"/>
      <c r="C91" s="152"/>
      <c r="D91" s="185"/>
      <c r="E91" s="187"/>
      <c r="F91" s="215">
        <v>6234.38</v>
      </c>
      <c r="G91" s="216"/>
      <c r="H91" s="216"/>
      <c r="I91" s="216"/>
      <c r="J91" s="216"/>
      <c r="K91" s="217"/>
      <c r="L91" s="15">
        <v>3800</v>
      </c>
      <c r="M91" s="15">
        <v>3800</v>
      </c>
      <c r="N91" s="15">
        <v>3800</v>
      </c>
      <c r="O91" s="15">
        <v>3800</v>
      </c>
      <c r="P91" s="21" t="s">
        <v>60</v>
      </c>
    </row>
    <row r="92" spans="1:16" ht="39" customHeight="1" thickBot="1" x14ac:dyDescent="0.3">
      <c r="A92" s="152"/>
      <c r="B92" s="175"/>
      <c r="C92" s="153"/>
      <c r="D92" s="8" t="s">
        <v>49</v>
      </c>
      <c r="E92" s="9">
        <f>F92+L92+M92+N92+O92</f>
        <v>0</v>
      </c>
      <c r="F92" s="215">
        <v>0</v>
      </c>
      <c r="G92" s="216"/>
      <c r="H92" s="216"/>
      <c r="I92" s="216"/>
      <c r="J92" s="216"/>
      <c r="K92" s="217"/>
      <c r="L92" s="15">
        <v>0</v>
      </c>
      <c r="M92" s="12">
        <v>0</v>
      </c>
      <c r="N92" s="19">
        <v>0</v>
      </c>
      <c r="O92" s="19">
        <v>0</v>
      </c>
      <c r="P92" s="163"/>
    </row>
    <row r="93" spans="1:16" ht="30" customHeight="1" thickBot="1" x14ac:dyDescent="0.3">
      <c r="A93" s="152"/>
      <c r="B93" s="212" t="s">
        <v>81</v>
      </c>
      <c r="C93" s="163"/>
      <c r="D93" s="151"/>
      <c r="E93" s="186"/>
      <c r="F93" s="222" t="s">
        <v>53</v>
      </c>
      <c r="G93" s="223"/>
      <c r="H93" s="215" t="s">
        <v>54</v>
      </c>
      <c r="I93" s="216"/>
      <c r="J93" s="216"/>
      <c r="K93" s="217"/>
      <c r="L93" s="220" t="s">
        <v>7</v>
      </c>
      <c r="M93" s="220" t="s">
        <v>20</v>
      </c>
      <c r="N93" s="220" t="s">
        <v>21</v>
      </c>
      <c r="O93" s="220" t="s">
        <v>22</v>
      </c>
      <c r="P93" s="163"/>
    </row>
    <row r="94" spans="1:16" ht="30" customHeight="1" thickBot="1" x14ac:dyDescent="0.3">
      <c r="A94" s="152"/>
      <c r="B94" s="213"/>
      <c r="C94" s="163"/>
      <c r="D94" s="152"/>
      <c r="E94" s="226"/>
      <c r="F94" s="224"/>
      <c r="G94" s="225"/>
      <c r="H94" s="12" t="s">
        <v>55</v>
      </c>
      <c r="I94" s="12" t="s">
        <v>56</v>
      </c>
      <c r="J94" s="12" t="s">
        <v>57</v>
      </c>
      <c r="K94" s="12" t="s">
        <v>58</v>
      </c>
      <c r="L94" s="221"/>
      <c r="M94" s="221"/>
      <c r="N94" s="221"/>
      <c r="O94" s="221"/>
      <c r="P94" s="163"/>
    </row>
    <row r="95" spans="1:16" ht="30" customHeight="1" thickBot="1" x14ac:dyDescent="0.3">
      <c r="A95" s="153"/>
      <c r="B95" s="214"/>
      <c r="C95" s="163"/>
      <c r="D95" s="153"/>
      <c r="E95" s="187"/>
      <c r="F95" s="215"/>
      <c r="G95" s="217"/>
      <c r="H95" s="12"/>
      <c r="I95" s="12"/>
      <c r="J95" s="12"/>
      <c r="K95" s="12"/>
      <c r="L95" s="15"/>
      <c r="M95" s="12"/>
      <c r="N95" s="19"/>
      <c r="O95" s="19"/>
      <c r="P95" s="163"/>
    </row>
    <row r="96" spans="1:16" ht="16.5" thickBot="1" x14ac:dyDescent="0.3">
      <c r="A96" s="151" t="s">
        <v>38</v>
      </c>
      <c r="B96" s="173" t="s">
        <v>82</v>
      </c>
      <c r="C96" s="151" t="s">
        <v>45</v>
      </c>
      <c r="D96" s="7" t="s">
        <v>47</v>
      </c>
      <c r="E96" s="9">
        <f>E97+E98+E99+E100</f>
        <v>99140.07</v>
      </c>
      <c r="F96" s="215">
        <f>SUM(F97:K100)</f>
        <v>49599.57</v>
      </c>
      <c r="G96" s="216"/>
      <c r="H96" s="216"/>
      <c r="I96" s="216"/>
      <c r="J96" s="216"/>
      <c r="K96" s="217"/>
      <c r="L96" s="12">
        <f>L97+L98+L99+L100</f>
        <v>14539.5</v>
      </c>
      <c r="M96" s="12">
        <f>M97+M98+M99+M100</f>
        <v>11667</v>
      </c>
      <c r="N96" s="12">
        <f>N97+N98+N99+N100</f>
        <v>11667</v>
      </c>
      <c r="O96" s="12">
        <f>O97+O98+O99+O100</f>
        <v>11667</v>
      </c>
      <c r="P96" s="151" t="s">
        <v>60</v>
      </c>
    </row>
    <row r="97" spans="1:16" ht="68.25" customHeight="1" thickBot="1" x14ac:dyDescent="0.3">
      <c r="A97" s="152"/>
      <c r="B97" s="174"/>
      <c r="C97" s="152"/>
      <c r="D97" s="8" t="s">
        <v>50</v>
      </c>
      <c r="E97" s="9">
        <f>F97+L97+M97+N97+O97</f>
        <v>0</v>
      </c>
      <c r="F97" s="215">
        <v>0</v>
      </c>
      <c r="G97" s="216"/>
      <c r="H97" s="216"/>
      <c r="I97" s="216"/>
      <c r="J97" s="216"/>
      <c r="K97" s="217"/>
      <c r="L97" s="15">
        <v>0</v>
      </c>
      <c r="M97" s="12">
        <v>0</v>
      </c>
      <c r="N97" s="19">
        <v>0</v>
      </c>
      <c r="O97" s="19">
        <v>0</v>
      </c>
      <c r="P97" s="152"/>
    </row>
    <row r="98" spans="1:16" ht="56.25" customHeight="1" thickBot="1" x14ac:dyDescent="0.3">
      <c r="A98" s="152"/>
      <c r="B98" s="174"/>
      <c r="C98" s="152"/>
      <c r="D98" s="8" t="s">
        <v>8</v>
      </c>
      <c r="E98" s="9">
        <f>SUM(F98:O98)</f>
        <v>0</v>
      </c>
      <c r="F98" s="215">
        <v>0</v>
      </c>
      <c r="G98" s="216"/>
      <c r="H98" s="216"/>
      <c r="I98" s="216"/>
      <c r="J98" s="216"/>
      <c r="K98" s="217"/>
      <c r="L98" s="15">
        <v>0</v>
      </c>
      <c r="M98" s="12">
        <v>0</v>
      </c>
      <c r="N98" s="19">
        <v>0</v>
      </c>
      <c r="O98" s="19">
        <v>0</v>
      </c>
      <c r="P98" s="152"/>
    </row>
    <row r="99" spans="1:16" ht="77.25" customHeight="1" thickBot="1" x14ac:dyDescent="0.3">
      <c r="A99" s="152"/>
      <c r="B99" s="174"/>
      <c r="C99" s="152"/>
      <c r="D99" s="8" t="s">
        <v>10</v>
      </c>
      <c r="E99" s="9">
        <v>99140.07</v>
      </c>
      <c r="F99" s="215">
        <v>49599.57</v>
      </c>
      <c r="G99" s="216"/>
      <c r="H99" s="216"/>
      <c r="I99" s="216"/>
      <c r="J99" s="216"/>
      <c r="K99" s="217"/>
      <c r="L99" s="15">
        <v>14539.5</v>
      </c>
      <c r="M99" s="15">
        <v>11667</v>
      </c>
      <c r="N99" s="15">
        <v>11667</v>
      </c>
      <c r="O99" s="15">
        <v>11667</v>
      </c>
      <c r="P99" s="152"/>
    </row>
    <row r="100" spans="1:16" ht="33.75" customHeight="1" thickBot="1" x14ac:dyDescent="0.3">
      <c r="A100" s="152"/>
      <c r="B100" s="175"/>
      <c r="C100" s="153"/>
      <c r="D100" s="8" t="s">
        <v>49</v>
      </c>
      <c r="E100" s="9">
        <f>F100+L100+M100+N100+O100</f>
        <v>0</v>
      </c>
      <c r="F100" s="215">
        <v>0</v>
      </c>
      <c r="G100" s="216"/>
      <c r="H100" s="216"/>
      <c r="I100" s="216"/>
      <c r="J100" s="216"/>
      <c r="K100" s="217"/>
      <c r="L100" s="15">
        <v>0</v>
      </c>
      <c r="M100" s="12">
        <v>0</v>
      </c>
      <c r="N100" s="19">
        <v>0</v>
      </c>
      <c r="O100" s="19">
        <v>0</v>
      </c>
      <c r="P100" s="152"/>
    </row>
    <row r="101" spans="1:16" ht="30" customHeight="1" thickBot="1" x14ac:dyDescent="0.3">
      <c r="A101" s="152"/>
      <c r="B101" s="212" t="s">
        <v>83</v>
      </c>
      <c r="C101" s="163"/>
      <c r="D101" s="151"/>
      <c r="E101" s="186"/>
      <c r="F101" s="222" t="s">
        <v>53</v>
      </c>
      <c r="G101" s="223"/>
      <c r="H101" s="215" t="s">
        <v>54</v>
      </c>
      <c r="I101" s="216"/>
      <c r="J101" s="216"/>
      <c r="K101" s="217"/>
      <c r="L101" s="220" t="s">
        <v>7</v>
      </c>
      <c r="M101" s="220" t="s">
        <v>20</v>
      </c>
      <c r="N101" s="220" t="s">
        <v>21</v>
      </c>
      <c r="O101" s="220" t="s">
        <v>22</v>
      </c>
      <c r="P101" s="152"/>
    </row>
    <row r="102" spans="1:16" ht="30" customHeight="1" thickBot="1" x14ac:dyDescent="0.3">
      <c r="A102" s="152"/>
      <c r="B102" s="213"/>
      <c r="C102" s="163"/>
      <c r="D102" s="152"/>
      <c r="E102" s="226"/>
      <c r="F102" s="224"/>
      <c r="G102" s="225"/>
      <c r="H102" s="12" t="s">
        <v>55</v>
      </c>
      <c r="I102" s="12" t="s">
        <v>56</v>
      </c>
      <c r="J102" s="12" t="s">
        <v>57</v>
      </c>
      <c r="K102" s="12" t="s">
        <v>58</v>
      </c>
      <c r="L102" s="221"/>
      <c r="M102" s="221"/>
      <c r="N102" s="221"/>
      <c r="O102" s="221"/>
      <c r="P102" s="152"/>
    </row>
    <row r="103" spans="1:16" ht="30" customHeight="1" thickBot="1" x14ac:dyDescent="0.3">
      <c r="A103" s="153"/>
      <c r="B103" s="214"/>
      <c r="C103" s="163"/>
      <c r="D103" s="153"/>
      <c r="E103" s="187"/>
      <c r="F103" s="218">
        <v>6</v>
      </c>
      <c r="G103" s="219"/>
      <c r="H103" s="12" t="s">
        <v>94</v>
      </c>
      <c r="I103" s="12" t="s">
        <v>94</v>
      </c>
      <c r="J103" s="12" t="s">
        <v>94</v>
      </c>
      <c r="K103" s="12" t="s">
        <v>94</v>
      </c>
      <c r="L103" s="15"/>
      <c r="M103" s="12"/>
      <c r="N103" s="19"/>
      <c r="O103" s="19"/>
      <c r="P103" s="153"/>
    </row>
    <row r="104" spans="1:16" ht="16.5" customHeight="1" thickBot="1" x14ac:dyDescent="0.3">
      <c r="A104" s="151" t="s">
        <v>39</v>
      </c>
      <c r="B104" s="173" t="s">
        <v>84</v>
      </c>
      <c r="C104" s="151" t="s">
        <v>45</v>
      </c>
      <c r="D104" s="7" t="s">
        <v>47</v>
      </c>
      <c r="E104" s="9">
        <v>442855.45</v>
      </c>
      <c r="F104" s="215">
        <f>SUM(F105:K109)</f>
        <v>100693.45</v>
      </c>
      <c r="G104" s="216"/>
      <c r="H104" s="216"/>
      <c r="I104" s="216"/>
      <c r="J104" s="216"/>
      <c r="K104" s="217"/>
      <c r="L104" s="12">
        <f>L105+L106+L107+L109</f>
        <v>85540.5</v>
      </c>
      <c r="M104" s="12">
        <f>M105+M106+M107+M109</f>
        <v>85540.5</v>
      </c>
      <c r="N104" s="12">
        <f>N105+N106+N107+N109</f>
        <v>85540.5</v>
      </c>
      <c r="O104" s="12">
        <f>O105+O106+O107+O109</f>
        <v>85540.5</v>
      </c>
      <c r="P104" s="151" t="s">
        <v>85</v>
      </c>
    </row>
    <row r="105" spans="1:16" ht="71.25" customHeight="1" thickBot="1" x14ac:dyDescent="0.3">
      <c r="A105" s="152"/>
      <c r="B105" s="174"/>
      <c r="C105" s="152"/>
      <c r="D105" s="8" t="s">
        <v>50</v>
      </c>
      <c r="E105" s="9">
        <f>F105+L105+M105+N105+O105</f>
        <v>0</v>
      </c>
      <c r="F105" s="215">
        <v>0</v>
      </c>
      <c r="G105" s="216"/>
      <c r="H105" s="216"/>
      <c r="I105" s="216"/>
      <c r="J105" s="216"/>
      <c r="K105" s="217"/>
      <c r="L105" s="15">
        <v>0</v>
      </c>
      <c r="M105" s="12">
        <v>0</v>
      </c>
      <c r="N105" s="19">
        <v>0</v>
      </c>
      <c r="O105" s="19">
        <v>0</v>
      </c>
      <c r="P105" s="152"/>
    </row>
    <row r="106" spans="1:16" ht="54" customHeight="1" thickBot="1" x14ac:dyDescent="0.3">
      <c r="A106" s="152"/>
      <c r="B106" s="174"/>
      <c r="C106" s="152"/>
      <c r="D106" s="8" t="s">
        <v>8</v>
      </c>
      <c r="E106" s="9">
        <f>SUM(F106:O106)</f>
        <v>0</v>
      </c>
      <c r="F106" s="215">
        <v>0</v>
      </c>
      <c r="G106" s="216"/>
      <c r="H106" s="216"/>
      <c r="I106" s="216"/>
      <c r="J106" s="216"/>
      <c r="K106" s="217"/>
      <c r="L106" s="15">
        <v>0</v>
      </c>
      <c r="M106" s="12">
        <v>0</v>
      </c>
      <c r="N106" s="19">
        <v>0</v>
      </c>
      <c r="O106" s="19">
        <v>0</v>
      </c>
      <c r="P106" s="152"/>
    </row>
    <row r="107" spans="1:16" ht="72.75" customHeight="1" thickBot="1" x14ac:dyDescent="0.3">
      <c r="A107" s="152"/>
      <c r="B107" s="174"/>
      <c r="C107" s="152"/>
      <c r="D107" s="184" t="s">
        <v>10</v>
      </c>
      <c r="E107" s="186">
        <v>442855.45</v>
      </c>
      <c r="F107" s="215">
        <v>98684.77</v>
      </c>
      <c r="G107" s="216"/>
      <c r="H107" s="216"/>
      <c r="I107" s="216"/>
      <c r="J107" s="216"/>
      <c r="K107" s="217"/>
      <c r="L107" s="15">
        <v>85540.5</v>
      </c>
      <c r="M107" s="15">
        <v>85540.5</v>
      </c>
      <c r="N107" s="15">
        <v>85540.5</v>
      </c>
      <c r="O107" s="15">
        <v>85540.5</v>
      </c>
      <c r="P107" s="153"/>
    </row>
    <row r="108" spans="1:16" ht="72.75" customHeight="1" thickBot="1" x14ac:dyDescent="0.3">
      <c r="A108" s="152"/>
      <c r="B108" s="174"/>
      <c r="C108" s="152"/>
      <c r="D108" s="243"/>
      <c r="E108" s="187"/>
      <c r="F108" s="215">
        <v>2008.68</v>
      </c>
      <c r="G108" s="216"/>
      <c r="H108" s="216"/>
      <c r="I108" s="216"/>
      <c r="J108" s="216"/>
      <c r="K108" s="217"/>
      <c r="L108" s="15">
        <v>0</v>
      </c>
      <c r="M108" s="15">
        <v>0</v>
      </c>
      <c r="N108" s="15">
        <v>0</v>
      </c>
      <c r="O108" s="15">
        <v>0</v>
      </c>
      <c r="P108" s="59" t="s">
        <v>120</v>
      </c>
    </row>
    <row r="109" spans="1:16" ht="39" customHeight="1" thickBot="1" x14ac:dyDescent="0.3">
      <c r="A109" s="152"/>
      <c r="B109" s="175"/>
      <c r="C109" s="153"/>
      <c r="D109" s="8" t="s">
        <v>49</v>
      </c>
      <c r="E109" s="9">
        <f>F109+L109+M109+N109+O109</f>
        <v>0</v>
      </c>
      <c r="F109" s="215">
        <v>0</v>
      </c>
      <c r="G109" s="216"/>
      <c r="H109" s="216"/>
      <c r="I109" s="216"/>
      <c r="J109" s="216"/>
      <c r="K109" s="217"/>
      <c r="L109" s="15">
        <v>0</v>
      </c>
      <c r="M109" s="12">
        <v>0</v>
      </c>
      <c r="N109" s="19">
        <v>0</v>
      </c>
      <c r="O109" s="19">
        <v>0</v>
      </c>
      <c r="P109" s="151"/>
    </row>
    <row r="110" spans="1:16" ht="30" customHeight="1" thickBot="1" x14ac:dyDescent="0.3">
      <c r="A110" s="152"/>
      <c r="B110" s="212" t="s">
        <v>86</v>
      </c>
      <c r="C110" s="151"/>
      <c r="D110" s="151"/>
      <c r="E110" s="186"/>
      <c r="F110" s="222" t="s">
        <v>53</v>
      </c>
      <c r="G110" s="223"/>
      <c r="H110" s="215" t="s">
        <v>54</v>
      </c>
      <c r="I110" s="216"/>
      <c r="J110" s="216"/>
      <c r="K110" s="217"/>
      <c r="L110" s="220" t="s">
        <v>7</v>
      </c>
      <c r="M110" s="220" t="s">
        <v>20</v>
      </c>
      <c r="N110" s="220" t="s">
        <v>21</v>
      </c>
      <c r="O110" s="220" t="s">
        <v>22</v>
      </c>
      <c r="P110" s="152"/>
    </row>
    <row r="111" spans="1:16" ht="30" customHeight="1" thickBot="1" x14ac:dyDescent="0.3">
      <c r="A111" s="152"/>
      <c r="B111" s="213"/>
      <c r="C111" s="152"/>
      <c r="D111" s="152"/>
      <c r="E111" s="226"/>
      <c r="F111" s="224"/>
      <c r="G111" s="225"/>
      <c r="H111" s="12" t="s">
        <v>55</v>
      </c>
      <c r="I111" s="12" t="s">
        <v>56</v>
      </c>
      <c r="J111" s="12" t="s">
        <v>57</v>
      </c>
      <c r="K111" s="12" t="s">
        <v>58</v>
      </c>
      <c r="L111" s="221"/>
      <c r="M111" s="221"/>
      <c r="N111" s="221"/>
      <c r="O111" s="221"/>
      <c r="P111" s="152"/>
    </row>
    <row r="112" spans="1:16" ht="30" customHeight="1" thickBot="1" x14ac:dyDescent="0.3">
      <c r="A112" s="153"/>
      <c r="B112" s="214"/>
      <c r="C112" s="153"/>
      <c r="D112" s="153"/>
      <c r="E112" s="187"/>
      <c r="F112" s="218">
        <v>7373</v>
      </c>
      <c r="G112" s="219"/>
      <c r="H112" s="12" t="s">
        <v>94</v>
      </c>
      <c r="I112" s="12" t="s">
        <v>94</v>
      </c>
      <c r="J112" s="12" t="s">
        <v>94</v>
      </c>
      <c r="K112" s="12" t="s">
        <v>94</v>
      </c>
      <c r="L112" s="15"/>
      <c r="M112" s="12"/>
      <c r="N112" s="19"/>
      <c r="O112" s="19"/>
      <c r="P112" s="153"/>
    </row>
    <row r="113" spans="1:16" ht="30" customHeight="1" thickBot="1" x14ac:dyDescent="0.3">
      <c r="A113" s="151" t="s">
        <v>40</v>
      </c>
      <c r="B113" s="173" t="s">
        <v>96</v>
      </c>
      <c r="C113" s="151" t="s">
        <v>45</v>
      </c>
      <c r="D113" s="7" t="s">
        <v>47</v>
      </c>
      <c r="E113" s="9">
        <f>F113+L113+M113+N113+O113</f>
        <v>2137.4</v>
      </c>
      <c r="F113" s="215">
        <f>SUM(F114:K117)</f>
        <v>2137.4</v>
      </c>
      <c r="G113" s="216"/>
      <c r="H113" s="216"/>
      <c r="I113" s="216"/>
      <c r="J113" s="216"/>
      <c r="K113" s="217"/>
      <c r="L113" s="12">
        <f>L114+L115+L116+L117</f>
        <v>0</v>
      </c>
      <c r="M113" s="12">
        <f>M114+M115+M116+M117</f>
        <v>0</v>
      </c>
      <c r="N113" s="12">
        <f>N114+N115+N116+N117</f>
        <v>0</v>
      </c>
      <c r="O113" s="12">
        <f>O114+O115+O116+O117</f>
        <v>0</v>
      </c>
      <c r="P113" s="151" t="s">
        <v>85</v>
      </c>
    </row>
    <row r="114" spans="1:16" ht="71.25" customHeight="1" thickBot="1" x14ac:dyDescent="0.3">
      <c r="A114" s="152"/>
      <c r="B114" s="174"/>
      <c r="C114" s="152"/>
      <c r="D114" s="8" t="s">
        <v>50</v>
      </c>
      <c r="E114" s="9">
        <f>F114+L114+M114+N114+O114</f>
        <v>0</v>
      </c>
      <c r="F114" s="215">
        <v>0</v>
      </c>
      <c r="G114" s="216"/>
      <c r="H114" s="216"/>
      <c r="I114" s="216"/>
      <c r="J114" s="216"/>
      <c r="K114" s="217"/>
      <c r="L114" s="15">
        <v>0</v>
      </c>
      <c r="M114" s="12">
        <v>0</v>
      </c>
      <c r="N114" s="19">
        <v>0</v>
      </c>
      <c r="O114" s="19">
        <v>0</v>
      </c>
      <c r="P114" s="152"/>
    </row>
    <row r="115" spans="1:16" ht="54.75" customHeight="1" thickBot="1" x14ac:dyDescent="0.3">
      <c r="A115" s="152"/>
      <c r="B115" s="174"/>
      <c r="C115" s="152"/>
      <c r="D115" s="8" t="s">
        <v>8</v>
      </c>
      <c r="E115" s="9">
        <f>SUM(F115:O115)</f>
        <v>0</v>
      </c>
      <c r="F115" s="215">
        <v>0</v>
      </c>
      <c r="G115" s="216"/>
      <c r="H115" s="216"/>
      <c r="I115" s="216"/>
      <c r="J115" s="216"/>
      <c r="K115" s="217"/>
      <c r="L115" s="15">
        <v>0</v>
      </c>
      <c r="M115" s="12">
        <v>0</v>
      </c>
      <c r="N115" s="19">
        <v>0</v>
      </c>
      <c r="O115" s="19">
        <v>0</v>
      </c>
      <c r="P115" s="152"/>
    </row>
    <row r="116" spans="1:16" ht="72" customHeight="1" thickBot="1" x14ac:dyDescent="0.3">
      <c r="A116" s="152"/>
      <c r="B116" s="174"/>
      <c r="C116" s="152"/>
      <c r="D116" s="8" t="s">
        <v>10</v>
      </c>
      <c r="E116" s="9">
        <f>F116+L116+M116+N116+O116</f>
        <v>2137.4</v>
      </c>
      <c r="F116" s="215">
        <v>2137.4</v>
      </c>
      <c r="G116" s="216"/>
      <c r="H116" s="216"/>
      <c r="I116" s="216"/>
      <c r="J116" s="216"/>
      <c r="K116" s="217"/>
      <c r="L116" s="15">
        <v>0</v>
      </c>
      <c r="M116" s="15">
        <v>0</v>
      </c>
      <c r="N116" s="15">
        <v>0</v>
      </c>
      <c r="O116" s="15">
        <v>0</v>
      </c>
      <c r="P116" s="152"/>
    </row>
    <row r="117" spans="1:16" ht="42.75" customHeight="1" thickBot="1" x14ac:dyDescent="0.3">
      <c r="A117" s="152"/>
      <c r="B117" s="175"/>
      <c r="C117" s="153"/>
      <c r="D117" s="8" t="s">
        <v>49</v>
      </c>
      <c r="E117" s="9">
        <f>F117+L117+M117+N117+O117</f>
        <v>0</v>
      </c>
      <c r="F117" s="215">
        <v>0</v>
      </c>
      <c r="G117" s="216"/>
      <c r="H117" s="216"/>
      <c r="I117" s="216"/>
      <c r="J117" s="216"/>
      <c r="K117" s="217"/>
      <c r="L117" s="15">
        <v>0</v>
      </c>
      <c r="M117" s="12">
        <v>0</v>
      </c>
      <c r="N117" s="19">
        <v>0</v>
      </c>
      <c r="O117" s="19">
        <v>0</v>
      </c>
      <c r="P117" s="152"/>
    </row>
    <row r="118" spans="1:16" ht="30" customHeight="1" thickBot="1" x14ac:dyDescent="0.3">
      <c r="A118" s="152"/>
      <c r="B118" s="212" t="s">
        <v>97</v>
      </c>
      <c r="C118" s="163"/>
      <c r="D118" s="151"/>
      <c r="E118" s="186"/>
      <c r="F118" s="222" t="s">
        <v>53</v>
      </c>
      <c r="G118" s="223"/>
      <c r="H118" s="215" t="s">
        <v>54</v>
      </c>
      <c r="I118" s="216"/>
      <c r="J118" s="216"/>
      <c r="K118" s="217"/>
      <c r="L118" s="220" t="s">
        <v>7</v>
      </c>
      <c r="M118" s="220" t="s">
        <v>20</v>
      </c>
      <c r="N118" s="220" t="s">
        <v>21</v>
      </c>
      <c r="O118" s="220" t="s">
        <v>22</v>
      </c>
      <c r="P118" s="152"/>
    </row>
    <row r="119" spans="1:16" ht="30" customHeight="1" thickBot="1" x14ac:dyDescent="0.3">
      <c r="A119" s="152"/>
      <c r="B119" s="213"/>
      <c r="C119" s="163"/>
      <c r="D119" s="152"/>
      <c r="E119" s="226"/>
      <c r="F119" s="224"/>
      <c r="G119" s="225"/>
      <c r="H119" s="12" t="s">
        <v>55</v>
      </c>
      <c r="I119" s="12" t="s">
        <v>56</v>
      </c>
      <c r="J119" s="12" t="s">
        <v>57</v>
      </c>
      <c r="K119" s="12" t="s">
        <v>58</v>
      </c>
      <c r="L119" s="221"/>
      <c r="M119" s="221"/>
      <c r="N119" s="221"/>
      <c r="O119" s="221"/>
      <c r="P119" s="152"/>
    </row>
    <row r="120" spans="1:16" ht="30" customHeight="1" thickBot="1" x14ac:dyDescent="0.3">
      <c r="A120" s="153"/>
      <c r="B120" s="214"/>
      <c r="C120" s="163"/>
      <c r="D120" s="153"/>
      <c r="E120" s="187"/>
      <c r="F120" s="218">
        <v>96</v>
      </c>
      <c r="G120" s="219"/>
      <c r="H120" s="12" t="s">
        <v>94</v>
      </c>
      <c r="I120" s="12" t="s">
        <v>94</v>
      </c>
      <c r="J120" s="12" t="s">
        <v>94</v>
      </c>
      <c r="K120" s="12" t="s">
        <v>94</v>
      </c>
      <c r="L120" s="15"/>
      <c r="M120" s="12"/>
      <c r="N120" s="19"/>
      <c r="O120" s="19"/>
      <c r="P120" s="153"/>
    </row>
    <row r="121" spans="1:16" ht="30" customHeight="1" thickBot="1" x14ac:dyDescent="0.3">
      <c r="A121" s="151" t="s">
        <v>41</v>
      </c>
      <c r="B121" s="173" t="s">
        <v>98</v>
      </c>
      <c r="C121" s="151" t="s">
        <v>45</v>
      </c>
      <c r="D121" s="7" t="s">
        <v>47</v>
      </c>
      <c r="E121" s="9">
        <f>F121+L121+M121+N121+O121</f>
        <v>29486.22</v>
      </c>
      <c r="F121" s="215">
        <f>SUM(F122:K125)</f>
        <v>29486.22</v>
      </c>
      <c r="G121" s="216"/>
      <c r="H121" s="216"/>
      <c r="I121" s="216"/>
      <c r="J121" s="216"/>
      <c r="K121" s="217"/>
      <c r="L121" s="12">
        <f>L122+L123+L124+L125</f>
        <v>0</v>
      </c>
      <c r="M121" s="12">
        <f>M122+M123+M124+M125</f>
        <v>0</v>
      </c>
      <c r="N121" s="12">
        <f>N122+N123+N124+N125</f>
        <v>0</v>
      </c>
      <c r="O121" s="12">
        <f>O122+O123+O124+O125</f>
        <v>0</v>
      </c>
      <c r="P121" s="151" t="s">
        <v>85</v>
      </c>
    </row>
    <row r="122" spans="1:16" ht="67.5" customHeight="1" thickBot="1" x14ac:dyDescent="0.3">
      <c r="A122" s="152"/>
      <c r="B122" s="174"/>
      <c r="C122" s="152"/>
      <c r="D122" s="8" t="s">
        <v>50</v>
      </c>
      <c r="E122" s="9">
        <f>F122+L122+M122+N122+O122</f>
        <v>0</v>
      </c>
      <c r="F122" s="215">
        <v>0</v>
      </c>
      <c r="G122" s="216"/>
      <c r="H122" s="216"/>
      <c r="I122" s="216"/>
      <c r="J122" s="216"/>
      <c r="K122" s="217"/>
      <c r="L122" s="15">
        <v>0</v>
      </c>
      <c r="M122" s="12">
        <v>0</v>
      </c>
      <c r="N122" s="19">
        <v>0</v>
      </c>
      <c r="O122" s="19">
        <v>0</v>
      </c>
      <c r="P122" s="152"/>
    </row>
    <row r="123" spans="1:16" ht="51" customHeight="1" thickBot="1" x14ac:dyDescent="0.3">
      <c r="A123" s="152"/>
      <c r="B123" s="174"/>
      <c r="C123" s="152"/>
      <c r="D123" s="8" t="s">
        <v>8</v>
      </c>
      <c r="E123" s="9">
        <f>SUM(F123:O123)</f>
        <v>0</v>
      </c>
      <c r="F123" s="215">
        <v>0</v>
      </c>
      <c r="G123" s="216"/>
      <c r="H123" s="216"/>
      <c r="I123" s="216"/>
      <c r="J123" s="216"/>
      <c r="K123" s="217"/>
      <c r="L123" s="15">
        <v>0</v>
      </c>
      <c r="M123" s="12">
        <v>0</v>
      </c>
      <c r="N123" s="19">
        <v>0</v>
      </c>
      <c r="O123" s="19">
        <v>0</v>
      </c>
      <c r="P123" s="152"/>
    </row>
    <row r="124" spans="1:16" ht="72.75" customHeight="1" thickBot="1" x14ac:dyDescent="0.3">
      <c r="A124" s="152"/>
      <c r="B124" s="174"/>
      <c r="C124" s="152"/>
      <c r="D124" s="8" t="s">
        <v>10</v>
      </c>
      <c r="E124" s="9">
        <f>F124+L124+M124+N124+O124</f>
        <v>29486.22</v>
      </c>
      <c r="F124" s="215">
        <v>29486.22</v>
      </c>
      <c r="G124" s="216"/>
      <c r="H124" s="216"/>
      <c r="I124" s="216"/>
      <c r="J124" s="216"/>
      <c r="K124" s="217"/>
      <c r="L124" s="15">
        <v>0</v>
      </c>
      <c r="M124" s="15">
        <v>0</v>
      </c>
      <c r="N124" s="15">
        <v>0</v>
      </c>
      <c r="O124" s="15">
        <v>0</v>
      </c>
      <c r="P124" s="152"/>
    </row>
    <row r="125" spans="1:16" ht="39" customHeight="1" thickBot="1" x14ac:dyDescent="0.3">
      <c r="A125" s="152"/>
      <c r="B125" s="175"/>
      <c r="C125" s="153"/>
      <c r="D125" s="8" t="s">
        <v>49</v>
      </c>
      <c r="E125" s="9">
        <f>F125+L125+M125+N125+O125</f>
        <v>0</v>
      </c>
      <c r="F125" s="215">
        <v>0</v>
      </c>
      <c r="G125" s="216"/>
      <c r="H125" s="216"/>
      <c r="I125" s="216"/>
      <c r="J125" s="216"/>
      <c r="K125" s="217"/>
      <c r="L125" s="15">
        <v>0</v>
      </c>
      <c r="M125" s="12">
        <v>0</v>
      </c>
      <c r="N125" s="19">
        <v>0</v>
      </c>
      <c r="O125" s="19">
        <v>0</v>
      </c>
      <c r="P125" s="152"/>
    </row>
    <row r="126" spans="1:16" ht="30" customHeight="1" thickBot="1" x14ac:dyDescent="0.3">
      <c r="A126" s="152"/>
      <c r="B126" s="212" t="s">
        <v>99</v>
      </c>
      <c r="C126" s="163"/>
      <c r="D126" s="151"/>
      <c r="E126" s="186"/>
      <c r="F126" s="222" t="s">
        <v>53</v>
      </c>
      <c r="G126" s="223"/>
      <c r="H126" s="215" t="s">
        <v>54</v>
      </c>
      <c r="I126" s="216"/>
      <c r="J126" s="216"/>
      <c r="K126" s="217"/>
      <c r="L126" s="220" t="s">
        <v>7</v>
      </c>
      <c r="M126" s="220" t="s">
        <v>20</v>
      </c>
      <c r="N126" s="220" t="s">
        <v>21</v>
      </c>
      <c r="O126" s="220" t="s">
        <v>22</v>
      </c>
      <c r="P126" s="152"/>
    </row>
    <row r="127" spans="1:16" ht="30" customHeight="1" thickBot="1" x14ac:dyDescent="0.3">
      <c r="A127" s="152"/>
      <c r="B127" s="213"/>
      <c r="C127" s="163"/>
      <c r="D127" s="152"/>
      <c r="E127" s="226"/>
      <c r="F127" s="224"/>
      <c r="G127" s="225"/>
      <c r="H127" s="12" t="s">
        <v>55</v>
      </c>
      <c r="I127" s="12" t="s">
        <v>56</v>
      </c>
      <c r="J127" s="12" t="s">
        <v>57</v>
      </c>
      <c r="K127" s="12" t="s">
        <v>58</v>
      </c>
      <c r="L127" s="221"/>
      <c r="M127" s="221"/>
      <c r="N127" s="221"/>
      <c r="O127" s="221"/>
      <c r="P127" s="152"/>
    </row>
    <row r="128" spans="1:16" ht="30" customHeight="1" thickBot="1" x14ac:dyDescent="0.3">
      <c r="A128" s="153"/>
      <c r="B128" s="214"/>
      <c r="C128" s="163"/>
      <c r="D128" s="153"/>
      <c r="E128" s="187"/>
      <c r="F128" s="218">
        <v>86</v>
      </c>
      <c r="G128" s="219"/>
      <c r="H128" s="12" t="s">
        <v>94</v>
      </c>
      <c r="I128" s="12" t="s">
        <v>94</v>
      </c>
      <c r="J128" s="12" t="s">
        <v>94</v>
      </c>
      <c r="K128" s="12" t="s">
        <v>94</v>
      </c>
      <c r="L128" s="15"/>
      <c r="M128" s="12"/>
      <c r="N128" s="19"/>
      <c r="O128" s="19"/>
      <c r="P128" s="153"/>
    </row>
    <row r="129" spans="1:16" ht="16.5" thickBot="1" x14ac:dyDescent="0.3">
      <c r="A129" s="151">
        <v>3</v>
      </c>
      <c r="B129" s="233" t="s">
        <v>87</v>
      </c>
      <c r="C129" s="151" t="s">
        <v>45</v>
      </c>
      <c r="D129" s="7" t="s">
        <v>47</v>
      </c>
      <c r="E129" s="9">
        <f>F129+L129+M129+N129+O129</f>
        <v>27310.800000000003</v>
      </c>
      <c r="F129" s="215">
        <f>SUM(F130:K133)</f>
        <v>8700</v>
      </c>
      <c r="G129" s="216"/>
      <c r="H129" s="216"/>
      <c r="I129" s="216"/>
      <c r="J129" s="216"/>
      <c r="K129" s="217"/>
      <c r="L129" s="12">
        <f>L130+L131+L132+L133</f>
        <v>9180</v>
      </c>
      <c r="M129" s="12">
        <f>M130+M131+M132+M133</f>
        <v>8700</v>
      </c>
      <c r="N129" s="12">
        <f>N130+N131+N132+N133</f>
        <v>365.4</v>
      </c>
      <c r="O129" s="12">
        <f>O130+O131+O132+O133</f>
        <v>365.4</v>
      </c>
      <c r="P129" s="151" t="s">
        <v>85</v>
      </c>
    </row>
    <row r="130" spans="1:16" ht="68.25" customHeight="1" thickBot="1" x14ac:dyDescent="0.3">
      <c r="A130" s="152"/>
      <c r="B130" s="234"/>
      <c r="C130" s="152"/>
      <c r="D130" s="8" t="s">
        <v>50</v>
      </c>
      <c r="E130" s="9">
        <f>F130+L130+M130+N130+O130</f>
        <v>4199.6399999999994</v>
      </c>
      <c r="F130" s="215">
        <f>F135</f>
        <v>1374.6</v>
      </c>
      <c r="G130" s="216"/>
      <c r="H130" s="216"/>
      <c r="I130" s="216"/>
      <c r="J130" s="216"/>
      <c r="K130" s="217"/>
      <c r="L130" s="15">
        <f>L135</f>
        <v>1450.44</v>
      </c>
      <c r="M130" s="15">
        <f>M135</f>
        <v>1374.6</v>
      </c>
      <c r="N130" s="15">
        <f>N135</f>
        <v>0</v>
      </c>
      <c r="O130" s="15">
        <f>O135</f>
        <v>0</v>
      </c>
      <c r="P130" s="152"/>
    </row>
    <row r="131" spans="1:16" ht="61.5" customHeight="1" thickBot="1" x14ac:dyDescent="0.3">
      <c r="A131" s="152"/>
      <c r="B131" s="234"/>
      <c r="C131" s="152"/>
      <c r="D131" s="8" t="s">
        <v>8</v>
      </c>
      <c r="E131" s="9">
        <f>SUM(F131:O131)</f>
        <v>0</v>
      </c>
      <c r="F131" s="215">
        <v>0</v>
      </c>
      <c r="G131" s="216"/>
      <c r="H131" s="216"/>
      <c r="I131" s="216"/>
      <c r="J131" s="216"/>
      <c r="K131" s="217"/>
      <c r="L131" s="15">
        <v>0</v>
      </c>
      <c r="M131" s="12">
        <v>0</v>
      </c>
      <c r="N131" s="19">
        <v>0</v>
      </c>
      <c r="O131" s="19">
        <v>0</v>
      </c>
      <c r="P131" s="152"/>
    </row>
    <row r="132" spans="1:16" ht="75.75" customHeight="1" thickBot="1" x14ac:dyDescent="0.3">
      <c r="A132" s="152"/>
      <c r="B132" s="234"/>
      <c r="C132" s="152"/>
      <c r="D132" s="8" t="s">
        <v>10</v>
      </c>
      <c r="E132" s="9">
        <f>F132+L132+M132+N132+O132</f>
        <v>1847.1600000000003</v>
      </c>
      <c r="F132" s="215">
        <f>F137</f>
        <v>365.4</v>
      </c>
      <c r="G132" s="216"/>
      <c r="H132" s="216"/>
      <c r="I132" s="216"/>
      <c r="J132" s="216"/>
      <c r="K132" s="217"/>
      <c r="L132" s="15">
        <f>L137</f>
        <v>385.56</v>
      </c>
      <c r="M132" s="15">
        <f>M137</f>
        <v>365.4</v>
      </c>
      <c r="N132" s="15">
        <f>N137</f>
        <v>365.4</v>
      </c>
      <c r="O132" s="15">
        <f>O137</f>
        <v>365.4</v>
      </c>
      <c r="P132" s="152"/>
    </row>
    <row r="133" spans="1:16" ht="41.25" customHeight="1" thickBot="1" x14ac:dyDescent="0.3">
      <c r="A133" s="153"/>
      <c r="B133" s="235"/>
      <c r="C133" s="153"/>
      <c r="D133" s="8" t="s">
        <v>49</v>
      </c>
      <c r="E133" s="9">
        <f>F133+L133+M133+N133+O133</f>
        <v>21264</v>
      </c>
      <c r="F133" s="215">
        <f>F138</f>
        <v>6960</v>
      </c>
      <c r="G133" s="216"/>
      <c r="H133" s="216"/>
      <c r="I133" s="216"/>
      <c r="J133" s="216"/>
      <c r="K133" s="217"/>
      <c r="L133" s="15">
        <f>L138</f>
        <v>7344</v>
      </c>
      <c r="M133" s="15">
        <f t="shared" ref="M133:O133" si="4">M138</f>
        <v>6960</v>
      </c>
      <c r="N133" s="15">
        <f t="shared" si="4"/>
        <v>0</v>
      </c>
      <c r="O133" s="15">
        <f t="shared" si="4"/>
        <v>0</v>
      </c>
      <c r="P133" s="153"/>
    </row>
    <row r="134" spans="1:16" ht="16.5" thickBot="1" x14ac:dyDescent="0.3">
      <c r="A134" s="151" t="s">
        <v>88</v>
      </c>
      <c r="B134" s="173" t="s">
        <v>89</v>
      </c>
      <c r="C134" s="151" t="s">
        <v>45</v>
      </c>
      <c r="D134" s="7" t="s">
        <v>47</v>
      </c>
      <c r="E134" s="9">
        <f>F134+L134+M134+N134+O134</f>
        <v>27310.800000000003</v>
      </c>
      <c r="F134" s="215">
        <f>SUM(F135:K138)</f>
        <v>8700</v>
      </c>
      <c r="G134" s="216"/>
      <c r="H134" s="216"/>
      <c r="I134" s="216"/>
      <c r="J134" s="216"/>
      <c r="K134" s="217"/>
      <c r="L134" s="12">
        <f>L135+L136+L137+L138</f>
        <v>9180</v>
      </c>
      <c r="M134" s="12">
        <f>M135+M136+M137+M138</f>
        <v>8700</v>
      </c>
      <c r="N134" s="12">
        <f>N135+N136+N137+N138</f>
        <v>365.4</v>
      </c>
      <c r="O134" s="12">
        <f>O135+O136+O137+O138</f>
        <v>365.4</v>
      </c>
      <c r="P134" s="151" t="s">
        <v>85</v>
      </c>
    </row>
    <row r="135" spans="1:16" ht="67.5" customHeight="1" thickBot="1" x14ac:dyDescent="0.3">
      <c r="A135" s="152"/>
      <c r="B135" s="174"/>
      <c r="C135" s="152"/>
      <c r="D135" s="8" t="s">
        <v>50</v>
      </c>
      <c r="E135" s="9">
        <f>F135+L135+M135+N135+O135</f>
        <v>4199.6399999999994</v>
      </c>
      <c r="F135" s="215">
        <v>1374.6</v>
      </c>
      <c r="G135" s="216"/>
      <c r="H135" s="216"/>
      <c r="I135" s="216"/>
      <c r="J135" s="216"/>
      <c r="K135" s="217"/>
      <c r="L135" s="15">
        <v>1450.44</v>
      </c>
      <c r="M135" s="12">
        <v>1374.6</v>
      </c>
      <c r="N135" s="19">
        <v>0</v>
      </c>
      <c r="O135" s="19">
        <v>0</v>
      </c>
      <c r="P135" s="152"/>
    </row>
    <row r="136" spans="1:16" ht="52.5" customHeight="1" thickBot="1" x14ac:dyDescent="0.3">
      <c r="A136" s="152"/>
      <c r="B136" s="174"/>
      <c r="C136" s="152"/>
      <c r="D136" s="8" t="s">
        <v>8</v>
      </c>
      <c r="E136" s="9">
        <f>SUM(F136:O136)</f>
        <v>0</v>
      </c>
      <c r="F136" s="215">
        <v>0</v>
      </c>
      <c r="G136" s="216"/>
      <c r="H136" s="216"/>
      <c r="I136" s="216"/>
      <c r="J136" s="216"/>
      <c r="K136" s="217"/>
      <c r="L136" s="15">
        <v>0</v>
      </c>
      <c r="M136" s="12">
        <v>0</v>
      </c>
      <c r="N136" s="19">
        <v>0</v>
      </c>
      <c r="O136" s="19">
        <v>0</v>
      </c>
      <c r="P136" s="152"/>
    </row>
    <row r="137" spans="1:16" ht="72.75" customHeight="1" thickBot="1" x14ac:dyDescent="0.3">
      <c r="A137" s="152"/>
      <c r="B137" s="174"/>
      <c r="C137" s="152"/>
      <c r="D137" s="8" t="s">
        <v>10</v>
      </c>
      <c r="E137" s="9">
        <f>F137+L137+M137+N137+O137</f>
        <v>1847.1600000000003</v>
      </c>
      <c r="F137" s="215">
        <v>365.4</v>
      </c>
      <c r="G137" s="216"/>
      <c r="H137" s="216"/>
      <c r="I137" s="216"/>
      <c r="J137" s="216"/>
      <c r="K137" s="217"/>
      <c r="L137" s="15">
        <v>385.56</v>
      </c>
      <c r="M137" s="15">
        <v>365.4</v>
      </c>
      <c r="N137" s="15">
        <v>365.4</v>
      </c>
      <c r="O137" s="15">
        <v>365.4</v>
      </c>
      <c r="P137" s="152"/>
    </row>
    <row r="138" spans="1:16" ht="45" customHeight="1" thickBot="1" x14ac:dyDescent="0.3">
      <c r="A138" s="152"/>
      <c r="B138" s="175"/>
      <c r="C138" s="153"/>
      <c r="D138" s="8" t="s">
        <v>49</v>
      </c>
      <c r="E138" s="9">
        <f>F138+L138+M138+N138+O138</f>
        <v>21264</v>
      </c>
      <c r="F138" s="215">
        <v>6960</v>
      </c>
      <c r="G138" s="216"/>
      <c r="H138" s="216"/>
      <c r="I138" s="216"/>
      <c r="J138" s="216"/>
      <c r="K138" s="217"/>
      <c r="L138" s="15">
        <v>7344</v>
      </c>
      <c r="M138" s="12">
        <v>6960</v>
      </c>
      <c r="N138" s="19">
        <v>0</v>
      </c>
      <c r="O138" s="19">
        <v>0</v>
      </c>
      <c r="P138" s="152"/>
    </row>
    <row r="139" spans="1:16" ht="30" customHeight="1" thickBot="1" x14ac:dyDescent="0.3">
      <c r="A139" s="152"/>
      <c r="B139" s="212" t="s">
        <v>90</v>
      </c>
      <c r="C139" s="163"/>
      <c r="D139" s="151"/>
      <c r="E139" s="186"/>
      <c r="F139" s="222" t="s">
        <v>53</v>
      </c>
      <c r="G139" s="223"/>
      <c r="H139" s="215" t="s">
        <v>54</v>
      </c>
      <c r="I139" s="216"/>
      <c r="J139" s="216"/>
      <c r="K139" s="217"/>
      <c r="L139" s="220" t="s">
        <v>7</v>
      </c>
      <c r="M139" s="220" t="s">
        <v>20</v>
      </c>
      <c r="N139" s="220" t="s">
        <v>21</v>
      </c>
      <c r="O139" s="220" t="s">
        <v>22</v>
      </c>
      <c r="P139" s="152"/>
    </row>
    <row r="140" spans="1:16" ht="30" customHeight="1" thickBot="1" x14ac:dyDescent="0.3">
      <c r="A140" s="152"/>
      <c r="B140" s="213"/>
      <c r="C140" s="163"/>
      <c r="D140" s="152"/>
      <c r="E140" s="226"/>
      <c r="F140" s="224"/>
      <c r="G140" s="225"/>
      <c r="H140" s="12" t="s">
        <v>55</v>
      </c>
      <c r="I140" s="12" t="s">
        <v>56</v>
      </c>
      <c r="J140" s="12" t="s">
        <v>57</v>
      </c>
      <c r="K140" s="12" t="s">
        <v>58</v>
      </c>
      <c r="L140" s="221"/>
      <c r="M140" s="221"/>
      <c r="N140" s="221"/>
      <c r="O140" s="221"/>
      <c r="P140" s="152"/>
    </row>
    <row r="141" spans="1:16" ht="30" customHeight="1" thickBot="1" x14ac:dyDescent="0.3">
      <c r="A141" s="153"/>
      <c r="B141" s="214"/>
      <c r="C141" s="163"/>
      <c r="D141" s="153"/>
      <c r="E141" s="187"/>
      <c r="F141" s="215"/>
      <c r="G141" s="217"/>
      <c r="H141" s="12"/>
      <c r="I141" s="12"/>
      <c r="J141" s="12"/>
      <c r="K141" s="12"/>
      <c r="L141" s="15"/>
      <c r="M141" s="12"/>
      <c r="N141" s="19"/>
      <c r="O141" s="19"/>
      <c r="P141" s="153"/>
    </row>
  </sheetData>
  <mergeCells count="325">
    <mergeCell ref="P104:P107"/>
    <mergeCell ref="P109:P112"/>
    <mergeCell ref="D63:D64"/>
    <mergeCell ref="F64:K64"/>
    <mergeCell ref="F121:K121"/>
    <mergeCell ref="P121:P128"/>
    <mergeCell ref="F122:K122"/>
    <mergeCell ref="F123:K123"/>
    <mergeCell ref="F124:K124"/>
    <mergeCell ref="F125:K125"/>
    <mergeCell ref="O126:O127"/>
    <mergeCell ref="P96:P103"/>
    <mergeCell ref="F97:K97"/>
    <mergeCell ref="F98:K98"/>
    <mergeCell ref="F99:K99"/>
    <mergeCell ref="F100:K100"/>
    <mergeCell ref="L83:L84"/>
    <mergeCell ref="M83:M84"/>
    <mergeCell ref="N83:N84"/>
    <mergeCell ref="O83:O84"/>
    <mergeCell ref="D72:D73"/>
    <mergeCell ref="D107:D108"/>
    <mergeCell ref="E107:E108"/>
    <mergeCell ref="F108:K108"/>
    <mergeCell ref="F137:K137"/>
    <mergeCell ref="F138:K138"/>
    <mergeCell ref="P134:P141"/>
    <mergeCell ref="M139:M140"/>
    <mergeCell ref="N139:N140"/>
    <mergeCell ref="F113:K113"/>
    <mergeCell ref="P113:P120"/>
    <mergeCell ref="F114:K114"/>
    <mergeCell ref="F115:K115"/>
    <mergeCell ref="F116:K116"/>
    <mergeCell ref="F117:K117"/>
    <mergeCell ref="F118:G119"/>
    <mergeCell ref="H118:K118"/>
    <mergeCell ref="L118:L119"/>
    <mergeCell ref="M118:M119"/>
    <mergeCell ref="N118:N119"/>
    <mergeCell ref="O118:O119"/>
    <mergeCell ref="F120:G120"/>
    <mergeCell ref="F126:G127"/>
    <mergeCell ref="H126:K126"/>
    <mergeCell ref="L126:L127"/>
    <mergeCell ref="M126:M127"/>
    <mergeCell ref="N126:N127"/>
    <mergeCell ref="F128:G128"/>
    <mergeCell ref="A113:A120"/>
    <mergeCell ref="B113:B117"/>
    <mergeCell ref="C113:C117"/>
    <mergeCell ref="B118:B120"/>
    <mergeCell ref="C118:C120"/>
    <mergeCell ref="D118:D120"/>
    <mergeCell ref="E118:E120"/>
    <mergeCell ref="A121:A128"/>
    <mergeCell ref="B121:B125"/>
    <mergeCell ref="C121:C125"/>
    <mergeCell ref="B126:B128"/>
    <mergeCell ref="C126:C128"/>
    <mergeCell ref="D126:D128"/>
    <mergeCell ref="E126:E128"/>
    <mergeCell ref="B139:B141"/>
    <mergeCell ref="C139:C141"/>
    <mergeCell ref="D139:D141"/>
    <mergeCell ref="E139:E141"/>
    <mergeCell ref="F139:G140"/>
    <mergeCell ref="H139:K139"/>
    <mergeCell ref="P129:P133"/>
    <mergeCell ref="A134:A141"/>
    <mergeCell ref="B134:B138"/>
    <mergeCell ref="C134:C138"/>
    <mergeCell ref="F134:K134"/>
    <mergeCell ref="F130:K130"/>
    <mergeCell ref="F131:K131"/>
    <mergeCell ref="F132:K132"/>
    <mergeCell ref="F133:K133"/>
    <mergeCell ref="L139:L140"/>
    <mergeCell ref="A129:A133"/>
    <mergeCell ref="B129:B133"/>
    <mergeCell ref="C129:C133"/>
    <mergeCell ref="F129:K129"/>
    <mergeCell ref="O139:O140"/>
    <mergeCell ref="F141:G141"/>
    <mergeCell ref="F135:K135"/>
    <mergeCell ref="F136:K136"/>
    <mergeCell ref="B101:B103"/>
    <mergeCell ref="C101:C103"/>
    <mergeCell ref="D101:D103"/>
    <mergeCell ref="E101:E103"/>
    <mergeCell ref="F101:G102"/>
    <mergeCell ref="O101:O102"/>
    <mergeCell ref="F103:G103"/>
    <mergeCell ref="A96:A103"/>
    <mergeCell ref="B96:B100"/>
    <mergeCell ref="C96:C100"/>
    <mergeCell ref="F96:K96"/>
    <mergeCell ref="H101:K101"/>
    <mergeCell ref="L101:L102"/>
    <mergeCell ref="M101:M102"/>
    <mergeCell ref="N101:N102"/>
    <mergeCell ref="B86:B92"/>
    <mergeCell ref="C86:C92"/>
    <mergeCell ref="F92:K92"/>
    <mergeCell ref="O93:O94"/>
    <mergeCell ref="F95:G95"/>
    <mergeCell ref="F87:K87"/>
    <mergeCell ref="F88:K88"/>
    <mergeCell ref="F89:K89"/>
    <mergeCell ref="D90:D91"/>
    <mergeCell ref="E90:E91"/>
    <mergeCell ref="F90:K90"/>
    <mergeCell ref="F91:K91"/>
    <mergeCell ref="H93:K93"/>
    <mergeCell ref="L93:L94"/>
    <mergeCell ref="M93:M94"/>
    <mergeCell ref="N93:N94"/>
    <mergeCell ref="F85:G85"/>
    <mergeCell ref="F86:K86"/>
    <mergeCell ref="P78:P85"/>
    <mergeCell ref="F79:K79"/>
    <mergeCell ref="F80:K80"/>
    <mergeCell ref="F81:K81"/>
    <mergeCell ref="F82:K82"/>
    <mergeCell ref="A78:A85"/>
    <mergeCell ref="B78:B82"/>
    <mergeCell ref="C78:C82"/>
    <mergeCell ref="F78:K78"/>
    <mergeCell ref="H83:K83"/>
    <mergeCell ref="B83:B85"/>
    <mergeCell ref="C83:C85"/>
    <mergeCell ref="D83:D85"/>
    <mergeCell ref="E83:E85"/>
    <mergeCell ref="F83:G84"/>
    <mergeCell ref="A86:A95"/>
    <mergeCell ref="P92:P95"/>
    <mergeCell ref="B93:B95"/>
    <mergeCell ref="C93:C95"/>
    <mergeCell ref="D93:D95"/>
    <mergeCell ref="E93:E95"/>
    <mergeCell ref="F93:G94"/>
    <mergeCell ref="A69:A77"/>
    <mergeCell ref="B69:B74"/>
    <mergeCell ref="C69:C74"/>
    <mergeCell ref="F69:K69"/>
    <mergeCell ref="H75:K75"/>
    <mergeCell ref="F70:K70"/>
    <mergeCell ref="F71:K71"/>
    <mergeCell ref="F72:K72"/>
    <mergeCell ref="F74:K74"/>
    <mergeCell ref="B75:B77"/>
    <mergeCell ref="C75:C77"/>
    <mergeCell ref="D75:D77"/>
    <mergeCell ref="E75:E77"/>
    <mergeCell ref="F75:G76"/>
    <mergeCell ref="L75:L76"/>
    <mergeCell ref="M75:M76"/>
    <mergeCell ref="N75:N76"/>
    <mergeCell ref="O75:O76"/>
    <mergeCell ref="F77:G77"/>
    <mergeCell ref="E72:E73"/>
    <mergeCell ref="F73:K73"/>
    <mergeCell ref="A60:A68"/>
    <mergeCell ref="B60:B65"/>
    <mergeCell ref="C60:C65"/>
    <mergeCell ref="F60:K60"/>
    <mergeCell ref="H66:K66"/>
    <mergeCell ref="F61:K61"/>
    <mergeCell ref="F62:K62"/>
    <mergeCell ref="F63:K63"/>
    <mergeCell ref="F65:K65"/>
    <mergeCell ref="B66:B68"/>
    <mergeCell ref="C66:C68"/>
    <mergeCell ref="D66:D68"/>
    <mergeCell ref="E66:E68"/>
    <mergeCell ref="F66:G67"/>
    <mergeCell ref="L66:L67"/>
    <mergeCell ref="M66:M67"/>
    <mergeCell ref="N66:N67"/>
    <mergeCell ref="O66:O67"/>
    <mergeCell ref="F68:G68"/>
    <mergeCell ref="F59:G59"/>
    <mergeCell ref="C57:C59"/>
    <mergeCell ref="D57:D59"/>
    <mergeCell ref="E57:E59"/>
    <mergeCell ref="F57:G58"/>
    <mergeCell ref="H57:K57"/>
    <mergeCell ref="L57:L58"/>
    <mergeCell ref="A52:A59"/>
    <mergeCell ref="B52:B56"/>
    <mergeCell ref="C52:C56"/>
    <mergeCell ref="F52:K52"/>
    <mergeCell ref="P52:P59"/>
    <mergeCell ref="F53:K53"/>
    <mergeCell ref="F54:K54"/>
    <mergeCell ref="F55:K55"/>
    <mergeCell ref="F56:K56"/>
    <mergeCell ref="B57:B59"/>
    <mergeCell ref="M57:M58"/>
    <mergeCell ref="N57:N58"/>
    <mergeCell ref="O57:O58"/>
    <mergeCell ref="C49:C51"/>
    <mergeCell ref="D49:D51"/>
    <mergeCell ref="E49:E51"/>
    <mergeCell ref="F49:G50"/>
    <mergeCell ref="H49:K49"/>
    <mergeCell ref="L49:L50"/>
    <mergeCell ref="P43:P51"/>
    <mergeCell ref="F44:K44"/>
    <mergeCell ref="F45:K45"/>
    <mergeCell ref="F46:K46"/>
    <mergeCell ref="F47:K47"/>
    <mergeCell ref="F48:K48"/>
    <mergeCell ref="M49:M50"/>
    <mergeCell ref="N49:N50"/>
    <mergeCell ref="O49:O50"/>
    <mergeCell ref="F51:G51"/>
    <mergeCell ref="F42:G42"/>
    <mergeCell ref="P33:P42"/>
    <mergeCell ref="F34:K34"/>
    <mergeCell ref="F35:K35"/>
    <mergeCell ref="F36:K36"/>
    <mergeCell ref="F39:K39"/>
    <mergeCell ref="A43:A51"/>
    <mergeCell ref="B43:B48"/>
    <mergeCell ref="C43:C48"/>
    <mergeCell ref="F43:K43"/>
    <mergeCell ref="B49:B51"/>
    <mergeCell ref="B40:B42"/>
    <mergeCell ref="C40:C42"/>
    <mergeCell ref="D40:D42"/>
    <mergeCell ref="E40:E42"/>
    <mergeCell ref="F40:G41"/>
    <mergeCell ref="H40:K40"/>
    <mergeCell ref="A33:A42"/>
    <mergeCell ref="B33:B39"/>
    <mergeCell ref="C33:C39"/>
    <mergeCell ref="F33:K33"/>
    <mergeCell ref="D37:D38"/>
    <mergeCell ref="E37:E38"/>
    <mergeCell ref="F37:K38"/>
    <mergeCell ref="L37:L38"/>
    <mergeCell ref="M37:M38"/>
    <mergeCell ref="N37:N38"/>
    <mergeCell ref="O37:O38"/>
    <mergeCell ref="L40:L41"/>
    <mergeCell ref="M40:M41"/>
    <mergeCell ref="N40:N41"/>
    <mergeCell ref="O40:O41"/>
    <mergeCell ref="N23:N24"/>
    <mergeCell ref="O23:O24"/>
    <mergeCell ref="B26:B32"/>
    <mergeCell ref="C26:C32"/>
    <mergeCell ref="F26:K26"/>
    <mergeCell ref="P16:P25"/>
    <mergeCell ref="F17:K17"/>
    <mergeCell ref="F18:K18"/>
    <mergeCell ref="F19:K19"/>
    <mergeCell ref="F20:K20"/>
    <mergeCell ref="F21:K21"/>
    <mergeCell ref="F22:K22"/>
    <mergeCell ref="F23:G24"/>
    <mergeCell ref="H23:K23"/>
    <mergeCell ref="L23:L24"/>
    <mergeCell ref="P26:P32"/>
    <mergeCell ref="F27:K27"/>
    <mergeCell ref="F28:K28"/>
    <mergeCell ref="F29:K29"/>
    <mergeCell ref="F30:K30"/>
    <mergeCell ref="F31:K31"/>
    <mergeCell ref="F32:K32"/>
    <mergeCell ref="A16:A25"/>
    <mergeCell ref="B16:B22"/>
    <mergeCell ref="C16:C22"/>
    <mergeCell ref="F16:K16"/>
    <mergeCell ref="B23:B25"/>
    <mergeCell ref="C23:C25"/>
    <mergeCell ref="D23:D25"/>
    <mergeCell ref="E23:E24"/>
    <mergeCell ref="M23:M24"/>
    <mergeCell ref="F25:G25"/>
    <mergeCell ref="C9:C15"/>
    <mergeCell ref="F9:K9"/>
    <mergeCell ref="P9:P15"/>
    <mergeCell ref="F10:K10"/>
    <mergeCell ref="F11:K11"/>
    <mergeCell ref="F12:K12"/>
    <mergeCell ref="F13:K13"/>
    <mergeCell ref="F14:K14"/>
    <mergeCell ref="F15:K15"/>
    <mergeCell ref="O110:O111"/>
    <mergeCell ref="N110:N111"/>
    <mergeCell ref="M110:M111"/>
    <mergeCell ref="L110:L111"/>
    <mergeCell ref="H110:K110"/>
    <mergeCell ref="F110:G111"/>
    <mergeCell ref="E110:E112"/>
    <mergeCell ref="D110:D112"/>
    <mergeCell ref="N1:P1"/>
    <mergeCell ref="N2:P2"/>
    <mergeCell ref="N3:P3"/>
    <mergeCell ref="A4:P4"/>
    <mergeCell ref="A5:P5"/>
    <mergeCell ref="A6:A7"/>
    <mergeCell ref="B6:B7"/>
    <mergeCell ref="C6:C7"/>
    <mergeCell ref="D6:D7"/>
    <mergeCell ref="E6:E7"/>
    <mergeCell ref="F6:O6"/>
    <mergeCell ref="P6:P7"/>
    <mergeCell ref="F7:K7"/>
    <mergeCell ref="F8:K8"/>
    <mergeCell ref="A9:A15"/>
    <mergeCell ref="B9:B15"/>
    <mergeCell ref="A104:A112"/>
    <mergeCell ref="C110:C112"/>
    <mergeCell ref="B110:B112"/>
    <mergeCell ref="F109:K109"/>
    <mergeCell ref="F107:K107"/>
    <mergeCell ref="F106:K106"/>
    <mergeCell ref="F105:K105"/>
    <mergeCell ref="F104:K104"/>
    <mergeCell ref="C104:C109"/>
    <mergeCell ref="B104:B109"/>
    <mergeCell ref="F112:G112"/>
  </mergeCells>
  <pageMargins left="0.7" right="0.7" top="0.75" bottom="0.75" header="0.3" footer="0.3"/>
  <pageSetup paperSize="9" scale="41" orientation="landscape" horizontalDpi="1200" verticalDpi="1200" r:id="rId1"/>
  <rowBreaks count="6" manualBreakCount="6">
    <brk id="25" max="16383" man="1"/>
    <brk id="42" max="16383" man="1"/>
    <brk id="59" max="16383" man="1"/>
    <brk id="77" max="16383" man="1"/>
    <brk id="103" max="16383" man="1"/>
    <brk id="1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49"/>
  <sheetViews>
    <sheetView tabSelected="1" view="pageBreakPreview" topLeftCell="A112" zoomScale="60" zoomScaleNormal="80" workbookViewId="0">
      <selection activeCell="I53" sqref="I53:P53"/>
    </sheetView>
  </sheetViews>
  <sheetFormatPr defaultRowHeight="15" x14ac:dyDescent="0.25"/>
  <cols>
    <col min="1" max="1" width="6.140625" customWidth="1"/>
    <col min="2" max="2" width="47.28515625" customWidth="1"/>
    <col min="3" max="3" width="12.42578125" customWidth="1"/>
    <col min="4" max="4" width="15.5703125" customWidth="1"/>
    <col min="5" max="5" width="11.28515625" customWidth="1"/>
    <col min="6" max="6" width="19.140625" customWidth="1"/>
    <col min="7" max="7" width="12.5703125" customWidth="1"/>
    <col min="8" max="8" width="13.5703125" customWidth="1"/>
    <col min="9" max="9" width="14.5703125" customWidth="1"/>
    <col min="10" max="10" width="12.5703125" customWidth="1"/>
    <col min="11" max="11" width="11.85546875" customWidth="1"/>
    <col min="12" max="12" width="13.5703125" customWidth="1"/>
    <col min="13" max="13" width="14.28515625" customWidth="1"/>
    <col min="14" max="14" width="11.42578125" customWidth="1"/>
    <col min="15" max="16" width="11.28515625" customWidth="1"/>
    <col min="17" max="17" width="9.140625" customWidth="1"/>
  </cols>
  <sheetData>
    <row r="1" spans="1:16" ht="18.75" x14ac:dyDescent="0.3">
      <c r="M1" s="227" t="s">
        <v>178</v>
      </c>
      <c r="N1" s="227"/>
      <c r="O1" s="227"/>
      <c r="P1" s="227"/>
    </row>
    <row r="2" spans="1:16" ht="39" customHeight="1" x14ac:dyDescent="0.25">
      <c r="M2" s="332" t="s">
        <v>95</v>
      </c>
      <c r="N2" s="332"/>
      <c r="O2" s="332"/>
      <c r="P2" s="332"/>
    </row>
    <row r="3" spans="1:16" ht="18.75" x14ac:dyDescent="0.3">
      <c r="M3" s="227"/>
      <c r="N3" s="227"/>
      <c r="O3" s="227"/>
      <c r="P3" s="227"/>
    </row>
    <row r="4" spans="1:16" ht="18.75" x14ac:dyDescent="0.3">
      <c r="M4" s="46"/>
      <c r="N4" s="46"/>
      <c r="O4" s="46"/>
      <c r="P4" s="46"/>
    </row>
    <row r="5" spans="1:16" ht="19.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45"/>
      <c r="M5" s="342" t="s">
        <v>108</v>
      </c>
      <c r="N5" s="342"/>
      <c r="O5" s="342"/>
      <c r="P5" s="342"/>
    </row>
    <row r="6" spans="1:16" ht="72.75" customHeight="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45"/>
      <c r="M6" s="342" t="s">
        <v>109</v>
      </c>
      <c r="N6" s="342"/>
      <c r="O6" s="342"/>
      <c r="P6" s="342"/>
    </row>
    <row r="8" spans="1:16" ht="20.25" customHeight="1" x14ac:dyDescent="0.25">
      <c r="A8" s="336" t="s">
        <v>100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</row>
    <row r="9" spans="1:16" ht="56.25" customHeight="1" x14ac:dyDescent="0.25">
      <c r="A9" s="338" t="s">
        <v>146</v>
      </c>
      <c r="B9" s="338"/>
      <c r="C9" s="338"/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</row>
    <row r="10" spans="1:16" ht="18.75" x14ac:dyDescent="0.25">
      <c r="A10" s="25"/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</row>
    <row r="11" spans="1:16" ht="18.75" x14ac:dyDescent="0.25">
      <c r="A11" s="337" t="s">
        <v>116</v>
      </c>
      <c r="B11" s="337"/>
      <c r="C11" s="337"/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37"/>
    </row>
    <row r="12" spans="1:16" ht="15.75" customHeight="1" x14ac:dyDescent="0.25">
      <c r="A12" s="333" t="s">
        <v>117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</row>
    <row r="13" spans="1:16" ht="15.75" x14ac:dyDescent="0.25">
      <c r="A13" s="334" t="s">
        <v>101</v>
      </c>
      <c r="B13" s="334" t="s">
        <v>113</v>
      </c>
      <c r="C13" s="334" t="s">
        <v>114</v>
      </c>
      <c r="D13" s="334" t="s">
        <v>102</v>
      </c>
      <c r="E13" s="334" t="s">
        <v>103</v>
      </c>
      <c r="F13" s="51"/>
      <c r="G13" s="334" t="s">
        <v>115</v>
      </c>
      <c r="H13" s="334" t="s">
        <v>107</v>
      </c>
      <c r="I13" s="334" t="s">
        <v>46</v>
      </c>
      <c r="J13" s="340" t="s">
        <v>105</v>
      </c>
      <c r="K13" s="341"/>
      <c r="L13" s="341"/>
      <c r="M13" s="341"/>
      <c r="N13" s="341"/>
      <c r="O13" s="341"/>
      <c r="P13" s="341"/>
    </row>
    <row r="14" spans="1:16" ht="126" x14ac:dyDescent="0.25">
      <c r="A14" s="335"/>
      <c r="B14" s="335"/>
      <c r="C14" s="335"/>
      <c r="D14" s="335"/>
      <c r="E14" s="335"/>
      <c r="F14" s="52" t="s">
        <v>104</v>
      </c>
      <c r="G14" s="335"/>
      <c r="H14" s="335"/>
      <c r="I14" s="335"/>
      <c r="J14" s="32" t="s">
        <v>5</v>
      </c>
      <c r="K14" s="32">
        <v>2023</v>
      </c>
      <c r="L14" s="32">
        <v>2024</v>
      </c>
      <c r="M14" s="32">
        <v>2025</v>
      </c>
      <c r="N14" s="32">
        <v>2026</v>
      </c>
      <c r="O14" s="32">
        <v>2027</v>
      </c>
      <c r="P14" s="32" t="s">
        <v>106</v>
      </c>
    </row>
    <row r="15" spans="1:16" ht="15" customHeight="1" x14ac:dyDescent="0.25">
      <c r="A15" s="29">
        <v>1</v>
      </c>
      <c r="B15" s="29">
        <v>2</v>
      </c>
      <c r="C15" s="29">
        <v>3</v>
      </c>
      <c r="D15" s="29"/>
      <c r="E15" s="29">
        <v>4</v>
      </c>
      <c r="F15" s="29"/>
      <c r="G15" s="29">
        <v>5</v>
      </c>
      <c r="H15" s="29"/>
      <c r="I15" s="29">
        <v>6</v>
      </c>
      <c r="J15" s="28">
        <v>7</v>
      </c>
      <c r="K15" s="28">
        <v>8</v>
      </c>
      <c r="L15" s="28">
        <v>9</v>
      </c>
      <c r="M15" s="28">
        <v>10</v>
      </c>
      <c r="N15" s="28">
        <v>11</v>
      </c>
      <c r="O15" s="28">
        <v>12</v>
      </c>
      <c r="P15" s="28">
        <v>13</v>
      </c>
    </row>
    <row r="16" spans="1:16" x14ac:dyDescent="0.25">
      <c r="A16" s="53"/>
      <c r="B16" s="343" t="s">
        <v>147</v>
      </c>
      <c r="C16" s="53"/>
      <c r="D16" s="53"/>
      <c r="E16" s="53"/>
      <c r="F16" s="346"/>
      <c r="G16" s="349">
        <f>K16</f>
        <v>2856.8999999999996</v>
      </c>
      <c r="H16" s="351">
        <v>0</v>
      </c>
      <c r="I16" s="33" t="s">
        <v>110</v>
      </c>
      <c r="J16" s="34">
        <f>SUM(K16:O16)</f>
        <v>2856.8999999999996</v>
      </c>
      <c r="K16" s="34">
        <f>SUM(K17:K21)</f>
        <v>2856.8999999999996</v>
      </c>
      <c r="L16" s="34">
        <f t="shared" ref="L16:O16" si="0">SUM(L17:L21)</f>
        <v>0</v>
      </c>
      <c r="M16" s="34">
        <f t="shared" si="0"/>
        <v>0</v>
      </c>
      <c r="N16" s="34">
        <f t="shared" si="0"/>
        <v>0</v>
      </c>
      <c r="O16" s="34">
        <f t="shared" si="0"/>
        <v>0</v>
      </c>
      <c r="P16" s="35" t="s">
        <v>111</v>
      </c>
    </row>
    <row r="17" spans="1:16" ht="62.25" customHeight="1" x14ac:dyDescent="0.25">
      <c r="A17" s="54"/>
      <c r="B17" s="344"/>
      <c r="C17" s="54"/>
      <c r="D17" s="54"/>
      <c r="E17" s="54"/>
      <c r="F17" s="347"/>
      <c r="G17" s="350"/>
      <c r="H17" s="352"/>
      <c r="I17" s="36" t="s">
        <v>9</v>
      </c>
      <c r="J17" s="37">
        <f>SUM(K17:O17)</f>
        <v>2256.9299999999998</v>
      </c>
      <c r="K17" s="37">
        <v>2256.9299999999998</v>
      </c>
      <c r="L17" s="37">
        <v>0</v>
      </c>
      <c r="M17" s="37">
        <v>0</v>
      </c>
      <c r="N17" s="37">
        <v>0</v>
      </c>
      <c r="O17" s="37">
        <v>0</v>
      </c>
      <c r="P17" s="35" t="s">
        <v>111</v>
      </c>
    </row>
    <row r="18" spans="1:16" ht="56.25" customHeight="1" x14ac:dyDescent="0.25">
      <c r="A18" s="54"/>
      <c r="B18" s="344"/>
      <c r="C18" s="54"/>
      <c r="D18" s="54"/>
      <c r="E18" s="54"/>
      <c r="F18" s="347"/>
      <c r="G18" s="350"/>
      <c r="H18" s="352"/>
      <c r="I18" s="343" t="s">
        <v>14</v>
      </c>
      <c r="J18" s="314">
        <f>SUM(K18:O19)</f>
        <v>0</v>
      </c>
      <c r="K18" s="314">
        <v>0</v>
      </c>
      <c r="L18" s="314">
        <v>0</v>
      </c>
      <c r="M18" s="314">
        <v>0</v>
      </c>
      <c r="N18" s="314">
        <v>0</v>
      </c>
      <c r="O18" s="314">
        <v>0</v>
      </c>
      <c r="P18" s="316" t="s">
        <v>111</v>
      </c>
    </row>
    <row r="19" spans="1:16" x14ac:dyDescent="0.25">
      <c r="A19" s="54"/>
      <c r="B19" s="344"/>
      <c r="C19" s="54"/>
      <c r="D19" s="54"/>
      <c r="E19" s="54"/>
      <c r="F19" s="347"/>
      <c r="G19" s="350"/>
      <c r="H19" s="352"/>
      <c r="I19" s="354"/>
      <c r="J19" s="315"/>
      <c r="K19" s="315"/>
      <c r="L19" s="315"/>
      <c r="M19" s="315"/>
      <c r="N19" s="315"/>
      <c r="O19" s="315"/>
      <c r="P19" s="317"/>
    </row>
    <row r="20" spans="1:16" ht="80.25" customHeight="1" x14ac:dyDescent="0.25">
      <c r="A20" s="54"/>
      <c r="B20" s="344"/>
      <c r="C20" s="54"/>
      <c r="D20" s="54"/>
      <c r="E20" s="54"/>
      <c r="F20" s="347"/>
      <c r="G20" s="350"/>
      <c r="H20" s="352"/>
      <c r="I20" s="56" t="s">
        <v>13</v>
      </c>
      <c r="J20" s="49">
        <f>SUM(K20:O20)</f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50"/>
    </row>
    <row r="21" spans="1:16" ht="68.25" customHeight="1" thickBot="1" x14ac:dyDescent="0.3">
      <c r="A21" s="55"/>
      <c r="B21" s="345"/>
      <c r="C21" s="55"/>
      <c r="D21" s="55"/>
      <c r="E21" s="55"/>
      <c r="F21" s="348"/>
      <c r="G21" s="350"/>
      <c r="H21" s="353"/>
      <c r="I21" s="38" t="s">
        <v>10</v>
      </c>
      <c r="J21" s="39">
        <f>SUM(K21:O21)</f>
        <v>599.97</v>
      </c>
      <c r="K21" s="39">
        <v>599.97</v>
      </c>
      <c r="L21" s="39">
        <v>0</v>
      </c>
      <c r="M21" s="39">
        <v>0</v>
      </c>
      <c r="N21" s="39">
        <v>0</v>
      </c>
      <c r="O21" s="39">
        <v>0</v>
      </c>
      <c r="P21" s="40" t="s">
        <v>111</v>
      </c>
    </row>
    <row r="22" spans="1:16" ht="30.75" thickBot="1" x14ac:dyDescent="0.3">
      <c r="A22" s="112">
        <v>1</v>
      </c>
      <c r="B22" s="42" t="s">
        <v>174</v>
      </c>
      <c r="C22" s="41"/>
      <c r="D22" s="41"/>
      <c r="E22" s="41"/>
      <c r="F22" s="36"/>
      <c r="G22" s="39">
        <v>440.14</v>
      </c>
      <c r="H22" s="36"/>
      <c r="I22" s="43"/>
      <c r="J22" s="318"/>
      <c r="K22" s="318"/>
      <c r="L22" s="318"/>
      <c r="M22" s="44"/>
      <c r="N22" s="57"/>
      <c r="O22" s="57"/>
      <c r="P22" s="58" t="s">
        <v>111</v>
      </c>
    </row>
    <row r="23" spans="1:16" ht="30.75" thickBot="1" x14ac:dyDescent="0.3">
      <c r="A23" s="112">
        <v>2</v>
      </c>
      <c r="B23" s="42" t="s">
        <v>173</v>
      </c>
      <c r="C23" s="41"/>
      <c r="D23" s="41"/>
      <c r="E23" s="41"/>
      <c r="F23" s="36"/>
      <c r="G23" s="39">
        <v>600.19000000000005</v>
      </c>
      <c r="H23" s="36"/>
      <c r="I23" s="43"/>
      <c r="J23" s="319"/>
      <c r="K23" s="319"/>
      <c r="L23" s="319"/>
      <c r="M23" s="44"/>
      <c r="N23" s="44"/>
      <c r="O23" s="44" t="s">
        <v>118</v>
      </c>
      <c r="P23" s="321"/>
    </row>
    <row r="24" spans="1:16" ht="45.75" thickBot="1" x14ac:dyDescent="0.3">
      <c r="A24" s="112">
        <v>3</v>
      </c>
      <c r="B24" s="42" t="s">
        <v>176</v>
      </c>
      <c r="C24" s="41"/>
      <c r="D24" s="41"/>
      <c r="E24" s="41"/>
      <c r="F24" s="36"/>
      <c r="G24" s="39">
        <v>968.3</v>
      </c>
      <c r="H24" s="36"/>
      <c r="I24" s="43"/>
      <c r="J24" s="319"/>
      <c r="K24" s="319"/>
      <c r="L24" s="319"/>
      <c r="M24" s="44"/>
      <c r="N24" s="44"/>
      <c r="O24" s="44"/>
      <c r="P24" s="321"/>
    </row>
    <row r="25" spans="1:16" ht="45.75" thickBot="1" x14ac:dyDescent="0.3">
      <c r="A25" s="112">
        <v>4</v>
      </c>
      <c r="B25" s="42" t="s">
        <v>175</v>
      </c>
      <c r="C25" s="41"/>
      <c r="D25" s="41"/>
      <c r="E25" s="41"/>
      <c r="F25" s="36"/>
      <c r="G25" s="39">
        <v>640.20000000000005</v>
      </c>
      <c r="H25" s="36"/>
      <c r="I25" s="43"/>
      <c r="J25" s="319"/>
      <c r="K25" s="319"/>
      <c r="L25" s="319"/>
      <c r="M25" s="44"/>
      <c r="N25" s="44"/>
      <c r="O25" s="44"/>
      <c r="P25" s="321"/>
    </row>
    <row r="26" spans="1:16" ht="63" customHeight="1" thickBot="1" x14ac:dyDescent="0.3">
      <c r="A26" s="112">
        <v>5</v>
      </c>
      <c r="B26" s="42" t="s">
        <v>177</v>
      </c>
      <c r="C26" s="41"/>
      <c r="D26" s="41"/>
      <c r="E26" s="41"/>
      <c r="F26" s="36"/>
      <c r="G26" s="39">
        <v>208.07</v>
      </c>
      <c r="H26" s="36"/>
      <c r="I26" s="117"/>
      <c r="J26" s="320"/>
      <c r="K26" s="320"/>
      <c r="L26" s="320"/>
      <c r="M26" s="118"/>
      <c r="N26" s="118"/>
      <c r="O26" s="118"/>
      <c r="P26" s="322"/>
    </row>
    <row r="28" spans="1:16" ht="15.75" x14ac:dyDescent="0.25">
      <c r="A28" s="289"/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</row>
    <row r="29" spans="1:16" ht="15.75" x14ac:dyDescent="0.25">
      <c r="A29" s="336" t="s">
        <v>100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</row>
    <row r="30" spans="1:16" ht="45.75" customHeight="1" x14ac:dyDescent="0.25">
      <c r="A30" s="291" t="s">
        <v>148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  <c r="P30" s="292"/>
    </row>
    <row r="31" spans="1:16" ht="18.75" x14ac:dyDescent="0.25">
      <c r="A31" s="25"/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</row>
    <row r="32" spans="1:16" ht="15.75" x14ac:dyDescent="0.25">
      <c r="A32" s="323" t="s">
        <v>149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</row>
    <row r="33" spans="1:16" ht="15.75" x14ac:dyDescent="0.25">
      <c r="A33" s="323" t="s">
        <v>150</v>
      </c>
      <c r="B33" s="323"/>
      <c r="C33" s="323"/>
      <c r="D33" s="323"/>
      <c r="E33" s="323"/>
      <c r="F33" s="323"/>
      <c r="G33" s="323"/>
      <c r="H33" s="323"/>
      <c r="I33" s="323"/>
      <c r="J33" s="323"/>
      <c r="K33" s="323"/>
      <c r="L33" s="323"/>
      <c r="M33" s="323"/>
      <c r="N33" s="323"/>
      <c r="O33" s="323"/>
      <c r="P33" s="323"/>
    </row>
    <row r="34" spans="1:16" ht="15.75" x14ac:dyDescent="0.25">
      <c r="A34" s="72"/>
      <c r="B34" s="72"/>
      <c r="C34" s="72"/>
      <c r="D34" s="72"/>
      <c r="E34" s="73"/>
      <c r="F34" s="73"/>
      <c r="G34" s="72"/>
      <c r="H34" s="72"/>
      <c r="I34" s="72"/>
      <c r="J34" s="73"/>
      <c r="K34" s="73"/>
      <c r="L34" s="73"/>
      <c r="M34" s="73"/>
      <c r="N34" s="73"/>
      <c r="O34" s="73"/>
      <c r="P34" s="73"/>
    </row>
    <row r="35" spans="1:16" x14ac:dyDescent="0.25">
      <c r="A35" s="276" t="s">
        <v>101</v>
      </c>
      <c r="B35" s="324" t="s">
        <v>151</v>
      </c>
      <c r="C35" s="326" t="s">
        <v>152</v>
      </c>
      <c r="D35" s="328" t="s">
        <v>102</v>
      </c>
      <c r="E35" s="330" t="s">
        <v>103</v>
      </c>
      <c r="F35" s="330" t="s">
        <v>104</v>
      </c>
      <c r="G35" s="276" t="s">
        <v>153</v>
      </c>
      <c r="H35" s="284" t="s">
        <v>107</v>
      </c>
      <c r="I35" s="276" t="s">
        <v>46</v>
      </c>
      <c r="J35" s="331" t="s">
        <v>105</v>
      </c>
      <c r="K35" s="331"/>
      <c r="L35" s="331"/>
      <c r="M35" s="331"/>
      <c r="N35" s="331"/>
      <c r="O35" s="331"/>
      <c r="P35" s="331"/>
    </row>
    <row r="36" spans="1:16" ht="76.5" x14ac:dyDescent="0.25">
      <c r="A36" s="277"/>
      <c r="B36" s="325"/>
      <c r="C36" s="327"/>
      <c r="D36" s="329"/>
      <c r="E36" s="330"/>
      <c r="F36" s="330"/>
      <c r="G36" s="277"/>
      <c r="H36" s="285"/>
      <c r="I36" s="277"/>
      <c r="J36" s="28" t="s">
        <v>5</v>
      </c>
      <c r="K36" s="28">
        <v>2023</v>
      </c>
      <c r="L36" s="28">
        <v>2024</v>
      </c>
      <c r="M36" s="28">
        <v>2025</v>
      </c>
      <c r="N36" s="28">
        <v>2026</v>
      </c>
      <c r="O36" s="28">
        <v>2027</v>
      </c>
      <c r="P36" s="28" t="s">
        <v>106</v>
      </c>
    </row>
    <row r="37" spans="1:16" ht="15.75" thickBot="1" x14ac:dyDescent="0.3">
      <c r="A37" s="74">
        <v>1</v>
      </c>
      <c r="B37" s="74">
        <v>2</v>
      </c>
      <c r="C37" s="74">
        <v>3</v>
      </c>
      <c r="D37" s="74">
        <v>4</v>
      </c>
      <c r="E37" s="75">
        <v>5</v>
      </c>
      <c r="F37" s="75">
        <v>6</v>
      </c>
      <c r="G37" s="74">
        <v>7</v>
      </c>
      <c r="H37" s="74">
        <v>8</v>
      </c>
      <c r="I37" s="74">
        <v>9</v>
      </c>
      <c r="J37" s="76">
        <v>10</v>
      </c>
      <c r="K37" s="76">
        <v>11</v>
      </c>
      <c r="L37" s="76">
        <v>12</v>
      </c>
      <c r="M37" s="76">
        <v>13</v>
      </c>
      <c r="N37" s="76">
        <v>14</v>
      </c>
      <c r="O37" s="76">
        <v>15</v>
      </c>
      <c r="P37" s="28">
        <v>16</v>
      </c>
    </row>
    <row r="38" spans="1:16" ht="15.75" thickBot="1" x14ac:dyDescent="0.3">
      <c r="A38" s="271"/>
      <c r="B38" s="272" t="s">
        <v>154</v>
      </c>
      <c r="C38" s="273"/>
      <c r="D38" s="273" t="s">
        <v>155</v>
      </c>
      <c r="E38" s="311"/>
      <c r="F38" s="295"/>
      <c r="G38" s="298">
        <f>K38</f>
        <v>34073.35</v>
      </c>
      <c r="H38" s="301">
        <v>15502.5</v>
      </c>
      <c r="I38" s="77" t="s">
        <v>110</v>
      </c>
      <c r="J38" s="78">
        <f>SUM(K38:O38)</f>
        <v>34073.35</v>
      </c>
      <c r="K38" s="78">
        <f>SUM(K39:K42)</f>
        <v>34073.35</v>
      </c>
      <c r="L38" s="78">
        <f t="shared" ref="L38:O38" si="1">SUM(L39:L42)</f>
        <v>0</v>
      </c>
      <c r="M38" s="78">
        <f t="shared" si="1"/>
        <v>0</v>
      </c>
      <c r="N38" s="78">
        <f t="shared" si="1"/>
        <v>0</v>
      </c>
      <c r="O38" s="78">
        <f t="shared" si="1"/>
        <v>0</v>
      </c>
      <c r="P38" s="79" t="s">
        <v>111</v>
      </c>
    </row>
    <row r="39" spans="1:16" ht="51.75" thickBot="1" x14ac:dyDescent="0.3">
      <c r="A39" s="271"/>
      <c r="B39" s="272"/>
      <c r="C39" s="273"/>
      <c r="D39" s="273"/>
      <c r="E39" s="312"/>
      <c r="F39" s="296"/>
      <c r="G39" s="299"/>
      <c r="H39" s="301"/>
      <c r="I39" s="80" t="s">
        <v>9</v>
      </c>
      <c r="J39" s="81">
        <f>SUM(K39:O39)</f>
        <v>0</v>
      </c>
      <c r="K39" s="81">
        <v>0</v>
      </c>
      <c r="L39" s="81">
        <v>0</v>
      </c>
      <c r="M39" s="81">
        <v>0</v>
      </c>
      <c r="N39" s="81">
        <v>0</v>
      </c>
      <c r="O39" s="81">
        <v>0</v>
      </c>
      <c r="P39" s="82" t="s">
        <v>111</v>
      </c>
    </row>
    <row r="40" spans="1:16" ht="64.5" thickBot="1" x14ac:dyDescent="0.3">
      <c r="A40" s="271"/>
      <c r="B40" s="272"/>
      <c r="C40" s="273"/>
      <c r="D40" s="273"/>
      <c r="E40" s="312"/>
      <c r="F40" s="296"/>
      <c r="G40" s="299"/>
      <c r="H40" s="301"/>
      <c r="I40" s="83" t="s">
        <v>156</v>
      </c>
      <c r="J40" s="81">
        <f>SUM(K40:O40)</f>
        <v>26917.899999999998</v>
      </c>
      <c r="K40" s="81">
        <f>K44+K49+K54+K59+K64+K69+K74+K79</f>
        <v>26917.899999999998</v>
      </c>
      <c r="L40" s="81">
        <v>0</v>
      </c>
      <c r="M40" s="81">
        <v>0</v>
      </c>
      <c r="N40" s="81">
        <v>0</v>
      </c>
      <c r="O40" s="81">
        <v>0</v>
      </c>
      <c r="P40" s="82" t="s">
        <v>111</v>
      </c>
    </row>
    <row r="41" spans="1:16" ht="64.5" thickBot="1" x14ac:dyDescent="0.3">
      <c r="A41" s="271"/>
      <c r="B41" s="272"/>
      <c r="C41" s="273"/>
      <c r="D41" s="273"/>
      <c r="E41" s="312"/>
      <c r="F41" s="296"/>
      <c r="G41" s="299"/>
      <c r="H41" s="301"/>
      <c r="I41" s="83" t="s">
        <v>112</v>
      </c>
      <c r="J41" s="84">
        <f>SUM(K41:O41)</f>
        <v>7155.45</v>
      </c>
      <c r="K41" s="84">
        <f>K46+K51+K56+K61+K66+K71+K76+K81</f>
        <v>7155.45</v>
      </c>
      <c r="L41" s="84">
        <v>0</v>
      </c>
      <c r="M41" s="84">
        <v>0</v>
      </c>
      <c r="N41" s="84">
        <v>0</v>
      </c>
      <c r="O41" s="84">
        <v>0</v>
      </c>
      <c r="P41" s="82" t="s">
        <v>111</v>
      </c>
    </row>
    <row r="42" spans="1:16" ht="51.75" thickBot="1" x14ac:dyDescent="0.3">
      <c r="A42" s="271"/>
      <c r="B42" s="272"/>
      <c r="C42" s="273"/>
      <c r="D42" s="273"/>
      <c r="E42" s="313"/>
      <c r="F42" s="297"/>
      <c r="G42" s="300"/>
      <c r="H42" s="301"/>
      <c r="I42" s="85" t="s">
        <v>10</v>
      </c>
      <c r="J42" s="86">
        <f>SUM(K42:O42)</f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7" t="s">
        <v>111</v>
      </c>
    </row>
    <row r="43" spans="1:16" ht="26.25" thickBot="1" x14ac:dyDescent="0.3">
      <c r="A43" s="302">
        <v>1</v>
      </c>
      <c r="B43" s="304" t="s">
        <v>157</v>
      </c>
      <c r="C43" s="88"/>
      <c r="D43" s="305" t="s">
        <v>155</v>
      </c>
      <c r="E43" s="305"/>
      <c r="F43" s="306"/>
      <c r="G43" s="307"/>
      <c r="H43" s="310"/>
      <c r="I43" s="119" t="s">
        <v>158</v>
      </c>
      <c r="J43" s="89">
        <f t="shared" ref="J43:J62" si="2">K43+L43+M43+N43+O43</f>
        <v>1806.5100000000002</v>
      </c>
      <c r="K43" s="89">
        <f>K44+K45+K46+K47</f>
        <v>1806.5100000000002</v>
      </c>
      <c r="L43" s="89">
        <f>L44+L45+L46+L47</f>
        <v>0</v>
      </c>
      <c r="M43" s="89">
        <f>M44+M45+M46+M47</f>
        <v>0</v>
      </c>
      <c r="N43" s="89">
        <f>N44+N45+N46+N47</f>
        <v>0</v>
      </c>
      <c r="O43" s="89">
        <f>O44+O45+O46+O47</f>
        <v>0</v>
      </c>
      <c r="P43" s="90"/>
    </row>
    <row r="44" spans="1:16" ht="51" x14ac:dyDescent="0.25">
      <c r="A44" s="303"/>
      <c r="B44" s="140"/>
      <c r="C44" s="88"/>
      <c r="D44" s="252"/>
      <c r="E44" s="252"/>
      <c r="F44" s="255"/>
      <c r="G44" s="308"/>
      <c r="H44" s="261"/>
      <c r="I44" s="120" t="s">
        <v>9</v>
      </c>
      <c r="J44" s="91">
        <f t="shared" si="2"/>
        <v>1427.14</v>
      </c>
      <c r="K44" s="91">
        <v>1427.14</v>
      </c>
      <c r="L44" s="91">
        <v>0</v>
      </c>
      <c r="M44" s="91">
        <v>0</v>
      </c>
      <c r="N44" s="91">
        <v>0</v>
      </c>
      <c r="O44" s="91">
        <v>0</v>
      </c>
      <c r="P44" s="90"/>
    </row>
    <row r="45" spans="1:16" ht="38.25" x14ac:dyDescent="0.25">
      <c r="A45" s="303"/>
      <c r="B45" s="140"/>
      <c r="C45" s="88"/>
      <c r="D45" s="252"/>
      <c r="E45" s="252"/>
      <c r="F45" s="255"/>
      <c r="G45" s="308"/>
      <c r="H45" s="261"/>
      <c r="I45" s="120" t="s">
        <v>8</v>
      </c>
      <c r="J45" s="92">
        <f t="shared" si="2"/>
        <v>0</v>
      </c>
      <c r="K45" s="92">
        <v>0</v>
      </c>
      <c r="L45" s="92">
        <v>0</v>
      </c>
      <c r="M45" s="92">
        <v>0</v>
      </c>
      <c r="N45" s="92">
        <v>0</v>
      </c>
      <c r="O45" s="92">
        <v>0</v>
      </c>
      <c r="P45" s="90"/>
    </row>
    <row r="46" spans="1:16" ht="51" x14ac:dyDescent="0.25">
      <c r="A46" s="303"/>
      <c r="B46" s="140"/>
      <c r="C46" s="88"/>
      <c r="D46" s="252"/>
      <c r="E46" s="252"/>
      <c r="F46" s="255"/>
      <c r="G46" s="308"/>
      <c r="H46" s="261"/>
      <c r="I46" s="121" t="s">
        <v>10</v>
      </c>
      <c r="J46" s="92">
        <f t="shared" si="2"/>
        <v>379.37</v>
      </c>
      <c r="K46" s="92">
        <v>379.37</v>
      </c>
      <c r="L46" s="92">
        <v>0</v>
      </c>
      <c r="M46" s="92">
        <v>0</v>
      </c>
      <c r="N46" s="92">
        <v>0</v>
      </c>
      <c r="O46" s="92">
        <v>0</v>
      </c>
      <c r="P46" s="90"/>
    </row>
    <row r="47" spans="1:16" ht="26.25" thickBot="1" x14ac:dyDescent="0.3">
      <c r="A47" s="277"/>
      <c r="B47" s="141"/>
      <c r="C47" s="88"/>
      <c r="D47" s="253"/>
      <c r="E47" s="253"/>
      <c r="F47" s="256"/>
      <c r="G47" s="309"/>
      <c r="H47" s="262"/>
      <c r="I47" s="121" t="s">
        <v>11</v>
      </c>
      <c r="J47" s="93">
        <f t="shared" si="2"/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0"/>
    </row>
    <row r="48" spans="1:16" ht="26.25" thickBot="1" x14ac:dyDescent="0.3">
      <c r="A48" s="244">
        <v>2</v>
      </c>
      <c r="B48" s="139" t="s">
        <v>159</v>
      </c>
      <c r="C48" s="244"/>
      <c r="D48" s="248" t="s">
        <v>155</v>
      </c>
      <c r="E48" s="251"/>
      <c r="F48" s="254"/>
      <c r="G48" s="263"/>
      <c r="H48" s="260"/>
      <c r="I48" s="122" t="s">
        <v>158</v>
      </c>
      <c r="J48" s="89">
        <f t="shared" si="2"/>
        <v>1959.84</v>
      </c>
      <c r="K48" s="89">
        <f>K49+K50+K51+K52</f>
        <v>1959.84</v>
      </c>
      <c r="L48" s="89">
        <f>L49+L50+L51+L52</f>
        <v>0</v>
      </c>
      <c r="M48" s="89">
        <f t="shared" ref="M48:O48" si="3">M49+M50+M51+M52</f>
        <v>0</v>
      </c>
      <c r="N48" s="89">
        <f t="shared" si="3"/>
        <v>0</v>
      </c>
      <c r="O48" s="89">
        <f t="shared" si="3"/>
        <v>0</v>
      </c>
      <c r="P48" s="90"/>
    </row>
    <row r="49" spans="1:16" ht="51" x14ac:dyDescent="0.25">
      <c r="A49" s="245"/>
      <c r="B49" s="140"/>
      <c r="C49" s="245"/>
      <c r="D49" s="249"/>
      <c r="E49" s="252"/>
      <c r="F49" s="255"/>
      <c r="G49" s="264"/>
      <c r="H49" s="261"/>
      <c r="I49" s="120" t="s">
        <v>9</v>
      </c>
      <c r="J49" s="91">
        <f t="shared" si="2"/>
        <v>1548.27</v>
      </c>
      <c r="K49" s="91">
        <v>1548.27</v>
      </c>
      <c r="L49" s="91">
        <v>0</v>
      </c>
      <c r="M49" s="91">
        <v>0</v>
      </c>
      <c r="N49" s="91">
        <v>0</v>
      </c>
      <c r="O49" s="91">
        <v>0</v>
      </c>
      <c r="P49" s="90"/>
    </row>
    <row r="50" spans="1:16" ht="38.25" x14ac:dyDescent="0.25">
      <c r="A50" s="245"/>
      <c r="B50" s="140"/>
      <c r="C50" s="245"/>
      <c r="D50" s="249"/>
      <c r="E50" s="252"/>
      <c r="F50" s="255"/>
      <c r="G50" s="264"/>
      <c r="H50" s="261"/>
      <c r="I50" s="120" t="s">
        <v>8</v>
      </c>
      <c r="J50" s="92">
        <f t="shared" si="2"/>
        <v>0</v>
      </c>
      <c r="K50" s="92">
        <v>0</v>
      </c>
      <c r="L50" s="92">
        <v>0</v>
      </c>
      <c r="M50" s="92">
        <v>0</v>
      </c>
      <c r="N50" s="92">
        <v>0</v>
      </c>
      <c r="O50" s="92">
        <v>0</v>
      </c>
      <c r="P50" s="90"/>
    </row>
    <row r="51" spans="1:16" ht="51" x14ac:dyDescent="0.25">
      <c r="A51" s="245"/>
      <c r="B51" s="140"/>
      <c r="C51" s="245"/>
      <c r="D51" s="249"/>
      <c r="E51" s="252"/>
      <c r="F51" s="255"/>
      <c r="G51" s="264"/>
      <c r="H51" s="261"/>
      <c r="I51" s="121" t="s">
        <v>10</v>
      </c>
      <c r="J51" s="92">
        <f t="shared" si="2"/>
        <v>411.57</v>
      </c>
      <c r="K51" s="92">
        <v>411.57</v>
      </c>
      <c r="L51" s="92">
        <v>0</v>
      </c>
      <c r="M51" s="92">
        <v>0</v>
      </c>
      <c r="N51" s="92">
        <v>0</v>
      </c>
      <c r="O51" s="92">
        <v>0</v>
      </c>
      <c r="P51" s="90"/>
    </row>
    <row r="52" spans="1:16" ht="26.25" thickBot="1" x14ac:dyDescent="0.3">
      <c r="A52" s="246"/>
      <c r="B52" s="141"/>
      <c r="C52" s="246"/>
      <c r="D52" s="250"/>
      <c r="E52" s="253"/>
      <c r="F52" s="256"/>
      <c r="G52" s="265"/>
      <c r="H52" s="262"/>
      <c r="I52" s="359" t="s">
        <v>11</v>
      </c>
      <c r="J52" s="93">
        <f t="shared" si="2"/>
        <v>0</v>
      </c>
      <c r="K52" s="93">
        <v>0</v>
      </c>
      <c r="L52" s="93">
        <v>0</v>
      </c>
      <c r="M52" s="93">
        <v>0</v>
      </c>
      <c r="N52" s="93">
        <v>0</v>
      </c>
      <c r="O52" s="93">
        <v>0</v>
      </c>
      <c r="P52" s="360"/>
    </row>
    <row r="53" spans="1:16" ht="26.25" thickBot="1" x14ac:dyDescent="0.3">
      <c r="A53" s="244">
        <v>3</v>
      </c>
      <c r="B53" s="139" t="s">
        <v>160</v>
      </c>
      <c r="C53" s="244"/>
      <c r="D53" s="248" t="s">
        <v>155</v>
      </c>
      <c r="E53" s="251"/>
      <c r="F53" s="254"/>
      <c r="G53" s="257"/>
      <c r="H53" s="260"/>
      <c r="I53" s="77" t="s">
        <v>158</v>
      </c>
      <c r="J53" s="89">
        <f t="shared" si="2"/>
        <v>3491.72</v>
      </c>
      <c r="K53" s="89">
        <f>K54+K55+K56+K57</f>
        <v>3491.72</v>
      </c>
      <c r="L53" s="89">
        <f t="shared" ref="L53:O53" si="4">L54+L55+L56+L57</f>
        <v>0</v>
      </c>
      <c r="M53" s="89">
        <f t="shared" si="4"/>
        <v>0</v>
      </c>
      <c r="N53" s="89">
        <f t="shared" si="4"/>
        <v>0</v>
      </c>
      <c r="O53" s="89">
        <f t="shared" si="4"/>
        <v>0</v>
      </c>
      <c r="P53" s="361"/>
    </row>
    <row r="54" spans="1:16" ht="51" x14ac:dyDescent="0.25">
      <c r="A54" s="245"/>
      <c r="B54" s="140"/>
      <c r="C54" s="245"/>
      <c r="D54" s="249"/>
      <c r="E54" s="252"/>
      <c r="F54" s="255"/>
      <c r="G54" s="258"/>
      <c r="H54" s="261"/>
      <c r="I54" s="125" t="s">
        <v>9</v>
      </c>
      <c r="J54" s="94">
        <f t="shared" si="2"/>
        <v>2758.45</v>
      </c>
      <c r="K54" s="95">
        <v>2758.45</v>
      </c>
      <c r="L54" s="91">
        <v>0</v>
      </c>
      <c r="M54" s="91">
        <v>0</v>
      </c>
      <c r="N54" s="91">
        <v>0</v>
      </c>
      <c r="O54" s="91">
        <v>0</v>
      </c>
      <c r="P54" s="137"/>
    </row>
    <row r="55" spans="1:16" ht="38.25" x14ac:dyDescent="0.25">
      <c r="A55" s="245"/>
      <c r="B55" s="140"/>
      <c r="C55" s="245"/>
      <c r="D55" s="249"/>
      <c r="E55" s="252"/>
      <c r="F55" s="255"/>
      <c r="G55" s="258"/>
      <c r="H55" s="261"/>
      <c r="I55" s="120" t="s">
        <v>8</v>
      </c>
      <c r="J55" s="96">
        <f t="shared" si="2"/>
        <v>0</v>
      </c>
      <c r="K55" s="97">
        <v>0</v>
      </c>
      <c r="L55" s="92">
        <v>0</v>
      </c>
      <c r="M55" s="92">
        <v>0</v>
      </c>
      <c r="N55" s="92">
        <v>0</v>
      </c>
      <c r="O55" s="92">
        <v>0</v>
      </c>
      <c r="P55" s="90"/>
    </row>
    <row r="56" spans="1:16" ht="51" x14ac:dyDescent="0.25">
      <c r="A56" s="245"/>
      <c r="B56" s="140"/>
      <c r="C56" s="245"/>
      <c r="D56" s="249"/>
      <c r="E56" s="252"/>
      <c r="F56" s="255"/>
      <c r="G56" s="258"/>
      <c r="H56" s="261"/>
      <c r="I56" s="121" t="s">
        <v>10</v>
      </c>
      <c r="J56" s="96">
        <f t="shared" si="2"/>
        <v>733.27</v>
      </c>
      <c r="K56" s="97">
        <v>733.27</v>
      </c>
      <c r="L56" s="92">
        <v>0</v>
      </c>
      <c r="M56" s="92">
        <v>0</v>
      </c>
      <c r="N56" s="92">
        <v>0</v>
      </c>
      <c r="O56" s="92">
        <v>0</v>
      </c>
      <c r="P56" s="90"/>
    </row>
    <row r="57" spans="1:16" ht="26.25" thickBot="1" x14ac:dyDescent="0.3">
      <c r="A57" s="246"/>
      <c r="B57" s="141"/>
      <c r="C57" s="246"/>
      <c r="D57" s="250"/>
      <c r="E57" s="253"/>
      <c r="F57" s="256"/>
      <c r="G57" s="259"/>
      <c r="H57" s="262"/>
      <c r="I57" s="121" t="s">
        <v>11</v>
      </c>
      <c r="J57" s="96">
        <f t="shared" si="2"/>
        <v>0</v>
      </c>
      <c r="K57" s="97">
        <v>0</v>
      </c>
      <c r="L57" s="92">
        <v>0</v>
      </c>
      <c r="M57" s="92">
        <v>0</v>
      </c>
      <c r="N57" s="92">
        <v>0</v>
      </c>
      <c r="O57" s="92">
        <v>0</v>
      </c>
      <c r="P57" s="90"/>
    </row>
    <row r="58" spans="1:16" ht="26.25" thickBot="1" x14ac:dyDescent="0.3">
      <c r="A58" s="244">
        <v>4</v>
      </c>
      <c r="B58" s="139" t="s">
        <v>168</v>
      </c>
      <c r="C58" s="244"/>
      <c r="D58" s="248" t="s">
        <v>155</v>
      </c>
      <c r="E58" s="251"/>
      <c r="F58" s="254"/>
      <c r="G58" s="257"/>
      <c r="H58" s="260"/>
      <c r="I58" s="122" t="s">
        <v>158</v>
      </c>
      <c r="J58" s="89">
        <f t="shared" si="2"/>
        <v>9145.02</v>
      </c>
      <c r="K58" s="89">
        <f>K59+K60+K61+K62</f>
        <v>9145.02</v>
      </c>
      <c r="L58" s="89">
        <f t="shared" ref="L58:O58" si="5">L59+L60+L61+L62</f>
        <v>0</v>
      </c>
      <c r="M58" s="89">
        <f t="shared" si="5"/>
        <v>0</v>
      </c>
      <c r="N58" s="89">
        <f t="shared" si="5"/>
        <v>0</v>
      </c>
      <c r="O58" s="89">
        <f t="shared" si="5"/>
        <v>0</v>
      </c>
      <c r="P58" s="90"/>
    </row>
    <row r="59" spans="1:16" ht="51" x14ac:dyDescent="0.25">
      <c r="A59" s="245"/>
      <c r="B59" s="140"/>
      <c r="C59" s="245"/>
      <c r="D59" s="249"/>
      <c r="E59" s="252"/>
      <c r="F59" s="255"/>
      <c r="G59" s="258"/>
      <c r="H59" s="261"/>
      <c r="I59" s="120" t="s">
        <v>9</v>
      </c>
      <c r="J59" s="94">
        <f t="shared" si="2"/>
        <v>7224.56</v>
      </c>
      <c r="K59" s="95">
        <v>7224.56</v>
      </c>
      <c r="L59" s="91">
        <v>0</v>
      </c>
      <c r="M59" s="91">
        <v>0</v>
      </c>
      <c r="N59" s="91">
        <v>0</v>
      </c>
      <c r="O59" s="91">
        <v>0</v>
      </c>
      <c r="P59" s="90"/>
    </row>
    <row r="60" spans="1:16" ht="38.25" x14ac:dyDescent="0.25">
      <c r="A60" s="245"/>
      <c r="B60" s="140"/>
      <c r="C60" s="245"/>
      <c r="D60" s="249"/>
      <c r="E60" s="252"/>
      <c r="F60" s="255"/>
      <c r="G60" s="258"/>
      <c r="H60" s="261"/>
      <c r="I60" s="120" t="s">
        <v>8</v>
      </c>
      <c r="J60" s="96">
        <f t="shared" si="2"/>
        <v>0</v>
      </c>
      <c r="K60" s="97">
        <v>0</v>
      </c>
      <c r="L60" s="92">
        <v>0</v>
      </c>
      <c r="M60" s="92">
        <v>0</v>
      </c>
      <c r="N60" s="92">
        <v>0</v>
      </c>
      <c r="O60" s="92">
        <v>0</v>
      </c>
      <c r="P60" s="90"/>
    </row>
    <row r="61" spans="1:16" ht="51" x14ac:dyDescent="0.25">
      <c r="A61" s="245"/>
      <c r="B61" s="140"/>
      <c r="C61" s="245"/>
      <c r="D61" s="249"/>
      <c r="E61" s="252"/>
      <c r="F61" s="255"/>
      <c r="G61" s="258"/>
      <c r="H61" s="261"/>
      <c r="I61" s="121" t="s">
        <v>10</v>
      </c>
      <c r="J61" s="96">
        <f t="shared" si="2"/>
        <v>1920.46</v>
      </c>
      <c r="K61" s="97">
        <v>1920.46</v>
      </c>
      <c r="L61" s="92">
        <v>0</v>
      </c>
      <c r="M61" s="92">
        <v>0</v>
      </c>
      <c r="N61" s="92">
        <v>0</v>
      </c>
      <c r="O61" s="92">
        <v>0</v>
      </c>
      <c r="P61" s="90"/>
    </row>
    <row r="62" spans="1:16" ht="26.25" thickBot="1" x14ac:dyDescent="0.3">
      <c r="A62" s="246"/>
      <c r="B62" s="247"/>
      <c r="C62" s="246"/>
      <c r="D62" s="250"/>
      <c r="E62" s="253"/>
      <c r="F62" s="256"/>
      <c r="G62" s="259"/>
      <c r="H62" s="262"/>
      <c r="I62" s="121" t="s">
        <v>11</v>
      </c>
      <c r="J62" s="96">
        <f t="shared" si="2"/>
        <v>0</v>
      </c>
      <c r="K62" s="97">
        <v>0</v>
      </c>
      <c r="L62" s="92">
        <v>0</v>
      </c>
      <c r="M62" s="92">
        <v>0</v>
      </c>
      <c r="N62" s="92">
        <v>0</v>
      </c>
      <c r="O62" s="92">
        <v>0</v>
      </c>
      <c r="P62" s="90"/>
    </row>
    <row r="63" spans="1:16" ht="26.25" thickBot="1" x14ac:dyDescent="0.3">
      <c r="A63" s="302">
        <v>5</v>
      </c>
      <c r="B63" s="304" t="s">
        <v>169</v>
      </c>
      <c r="C63" s="88"/>
      <c r="D63" s="305" t="s">
        <v>155</v>
      </c>
      <c r="E63" s="305"/>
      <c r="F63" s="306"/>
      <c r="G63" s="307"/>
      <c r="H63" s="310"/>
      <c r="I63" s="122" t="s">
        <v>158</v>
      </c>
      <c r="J63" s="89">
        <f t="shared" ref="J63:J77" si="6">K63+L63+M63+N63+O63</f>
        <v>8740.4500000000007</v>
      </c>
      <c r="K63" s="89">
        <f>K64+K65+K66+K67</f>
        <v>8740.4500000000007</v>
      </c>
      <c r="L63" s="89">
        <f>L64+L65+L66+L67</f>
        <v>0</v>
      </c>
      <c r="M63" s="89">
        <f>M64+M65+M66+M67</f>
        <v>0</v>
      </c>
      <c r="N63" s="89">
        <f>N64+N65+N66+N67</f>
        <v>0</v>
      </c>
      <c r="O63" s="89">
        <f>O64+O65+O66+O67</f>
        <v>0</v>
      </c>
      <c r="P63" s="90"/>
    </row>
    <row r="64" spans="1:16" ht="51" x14ac:dyDescent="0.25">
      <c r="A64" s="303"/>
      <c r="B64" s="140"/>
      <c r="C64" s="88"/>
      <c r="D64" s="252"/>
      <c r="E64" s="252"/>
      <c r="F64" s="255"/>
      <c r="G64" s="308"/>
      <c r="H64" s="261"/>
      <c r="I64" s="120" t="s">
        <v>9</v>
      </c>
      <c r="J64" s="91">
        <f t="shared" si="6"/>
        <v>6904.95</v>
      </c>
      <c r="K64" s="91">
        <v>6904.95</v>
      </c>
      <c r="L64" s="91">
        <v>0</v>
      </c>
      <c r="M64" s="91">
        <v>0</v>
      </c>
      <c r="N64" s="91">
        <v>0</v>
      </c>
      <c r="O64" s="91">
        <v>0</v>
      </c>
      <c r="P64" s="90"/>
    </row>
    <row r="65" spans="1:16" ht="38.25" x14ac:dyDescent="0.25">
      <c r="A65" s="303"/>
      <c r="B65" s="140"/>
      <c r="C65" s="88"/>
      <c r="D65" s="252"/>
      <c r="E65" s="252"/>
      <c r="F65" s="255"/>
      <c r="G65" s="308"/>
      <c r="H65" s="261"/>
      <c r="I65" s="120" t="s">
        <v>8</v>
      </c>
      <c r="J65" s="92">
        <f t="shared" si="6"/>
        <v>0</v>
      </c>
      <c r="K65" s="92">
        <v>0</v>
      </c>
      <c r="L65" s="92">
        <v>0</v>
      </c>
      <c r="M65" s="92">
        <v>0</v>
      </c>
      <c r="N65" s="92">
        <v>0</v>
      </c>
      <c r="O65" s="92">
        <v>0</v>
      </c>
      <c r="P65" s="90"/>
    </row>
    <row r="66" spans="1:16" ht="51" x14ac:dyDescent="0.25">
      <c r="A66" s="303"/>
      <c r="B66" s="140"/>
      <c r="C66" s="88"/>
      <c r="D66" s="252"/>
      <c r="E66" s="252"/>
      <c r="F66" s="255"/>
      <c r="G66" s="308"/>
      <c r="H66" s="261"/>
      <c r="I66" s="121" t="s">
        <v>10</v>
      </c>
      <c r="J66" s="92">
        <f t="shared" si="6"/>
        <v>1835.5</v>
      </c>
      <c r="K66" s="92">
        <v>1835.5</v>
      </c>
      <c r="L66" s="92">
        <v>0</v>
      </c>
      <c r="M66" s="92">
        <v>0</v>
      </c>
      <c r="N66" s="92">
        <v>0</v>
      </c>
      <c r="O66" s="92">
        <v>0</v>
      </c>
      <c r="P66" s="90"/>
    </row>
    <row r="67" spans="1:16" ht="26.25" thickBot="1" x14ac:dyDescent="0.3">
      <c r="A67" s="277"/>
      <c r="B67" s="141"/>
      <c r="C67" s="88"/>
      <c r="D67" s="253"/>
      <c r="E67" s="253"/>
      <c r="F67" s="256"/>
      <c r="G67" s="309"/>
      <c r="H67" s="262"/>
      <c r="I67" s="121" t="s">
        <v>11</v>
      </c>
      <c r="J67" s="93">
        <f t="shared" si="6"/>
        <v>0</v>
      </c>
      <c r="K67" s="93">
        <v>0</v>
      </c>
      <c r="L67" s="93">
        <v>0</v>
      </c>
      <c r="M67" s="93">
        <v>0</v>
      </c>
      <c r="N67" s="93">
        <v>0</v>
      </c>
      <c r="O67" s="93">
        <v>0</v>
      </c>
      <c r="P67" s="90"/>
    </row>
    <row r="68" spans="1:16" ht="26.25" thickBot="1" x14ac:dyDescent="0.3">
      <c r="A68" s="244">
        <v>6</v>
      </c>
      <c r="B68" s="139" t="s">
        <v>170</v>
      </c>
      <c r="C68" s="244"/>
      <c r="D68" s="248" t="s">
        <v>155</v>
      </c>
      <c r="E68" s="251"/>
      <c r="F68" s="254"/>
      <c r="G68" s="263"/>
      <c r="H68" s="260"/>
      <c r="I68" s="122" t="s">
        <v>158</v>
      </c>
      <c r="J68" s="89">
        <f t="shared" si="6"/>
        <v>5177.92</v>
      </c>
      <c r="K68" s="89">
        <f>K69+K70+K71+K72</f>
        <v>5177.92</v>
      </c>
      <c r="L68" s="89">
        <f>L69+L70+L71+L72</f>
        <v>0</v>
      </c>
      <c r="M68" s="89">
        <f t="shared" ref="M68:O68" si="7">M69+M70+M71+M72</f>
        <v>0</v>
      </c>
      <c r="N68" s="89">
        <f t="shared" si="7"/>
        <v>0</v>
      </c>
      <c r="O68" s="89">
        <f t="shared" si="7"/>
        <v>0</v>
      </c>
      <c r="P68" s="90"/>
    </row>
    <row r="69" spans="1:16" ht="51" x14ac:dyDescent="0.25">
      <c r="A69" s="245"/>
      <c r="B69" s="140"/>
      <c r="C69" s="245"/>
      <c r="D69" s="249"/>
      <c r="E69" s="252"/>
      <c r="F69" s="255"/>
      <c r="G69" s="264"/>
      <c r="H69" s="261"/>
      <c r="I69" s="120" t="s">
        <v>9</v>
      </c>
      <c r="J69" s="91">
        <f t="shared" si="6"/>
        <v>4090.55</v>
      </c>
      <c r="K69" s="91">
        <v>4090.55</v>
      </c>
      <c r="L69" s="91">
        <v>0</v>
      </c>
      <c r="M69" s="91">
        <v>0</v>
      </c>
      <c r="N69" s="91">
        <v>0</v>
      </c>
      <c r="O69" s="91">
        <v>0</v>
      </c>
      <c r="P69" s="90"/>
    </row>
    <row r="70" spans="1:16" ht="38.25" x14ac:dyDescent="0.25">
      <c r="A70" s="245"/>
      <c r="B70" s="140"/>
      <c r="C70" s="245"/>
      <c r="D70" s="249"/>
      <c r="E70" s="252"/>
      <c r="F70" s="255"/>
      <c r="G70" s="264"/>
      <c r="H70" s="261"/>
      <c r="I70" s="120" t="s">
        <v>8</v>
      </c>
      <c r="J70" s="92">
        <f t="shared" si="6"/>
        <v>0</v>
      </c>
      <c r="K70" s="92">
        <v>0</v>
      </c>
      <c r="L70" s="92">
        <v>0</v>
      </c>
      <c r="M70" s="92">
        <v>0</v>
      </c>
      <c r="N70" s="92">
        <v>0</v>
      </c>
      <c r="O70" s="92">
        <v>0</v>
      </c>
      <c r="P70" s="90"/>
    </row>
    <row r="71" spans="1:16" ht="51" x14ac:dyDescent="0.25">
      <c r="A71" s="245"/>
      <c r="B71" s="140"/>
      <c r="C71" s="245"/>
      <c r="D71" s="249"/>
      <c r="E71" s="252"/>
      <c r="F71" s="255"/>
      <c r="G71" s="264"/>
      <c r="H71" s="261"/>
      <c r="I71" s="121" t="s">
        <v>10</v>
      </c>
      <c r="J71" s="92">
        <f t="shared" si="6"/>
        <v>1087.3699999999999</v>
      </c>
      <c r="K71" s="92">
        <v>1087.3699999999999</v>
      </c>
      <c r="L71" s="92">
        <v>0</v>
      </c>
      <c r="M71" s="92">
        <v>0</v>
      </c>
      <c r="N71" s="92">
        <v>0</v>
      </c>
      <c r="O71" s="92">
        <v>0</v>
      </c>
      <c r="P71" s="90"/>
    </row>
    <row r="72" spans="1:16" ht="26.25" thickBot="1" x14ac:dyDescent="0.3">
      <c r="A72" s="246"/>
      <c r="B72" s="141"/>
      <c r="C72" s="246"/>
      <c r="D72" s="250"/>
      <c r="E72" s="253"/>
      <c r="F72" s="256"/>
      <c r="G72" s="265"/>
      <c r="H72" s="262"/>
      <c r="I72" s="121" t="s">
        <v>11</v>
      </c>
      <c r="J72" s="93">
        <f t="shared" si="6"/>
        <v>0</v>
      </c>
      <c r="K72" s="93">
        <v>0</v>
      </c>
      <c r="L72" s="93">
        <v>0</v>
      </c>
      <c r="M72" s="93">
        <v>0</v>
      </c>
      <c r="N72" s="93">
        <v>0</v>
      </c>
      <c r="O72" s="93">
        <v>0</v>
      </c>
      <c r="P72" s="90"/>
    </row>
    <row r="73" spans="1:16" ht="26.25" thickBot="1" x14ac:dyDescent="0.3">
      <c r="A73" s="244">
        <v>7</v>
      </c>
      <c r="B73" s="139" t="s">
        <v>171</v>
      </c>
      <c r="C73" s="244"/>
      <c r="D73" s="248" t="s">
        <v>155</v>
      </c>
      <c r="E73" s="251"/>
      <c r="F73" s="254"/>
      <c r="G73" s="257"/>
      <c r="H73" s="260"/>
      <c r="I73" s="122" t="s">
        <v>158</v>
      </c>
      <c r="J73" s="89">
        <f t="shared" si="6"/>
        <v>1961.31</v>
      </c>
      <c r="K73" s="89">
        <f>K74+K75+K76+K77</f>
        <v>1961.31</v>
      </c>
      <c r="L73" s="89">
        <f t="shared" ref="L73:O73" si="8">L74+L75+L76+L77</f>
        <v>0</v>
      </c>
      <c r="M73" s="89">
        <f t="shared" si="8"/>
        <v>0</v>
      </c>
      <c r="N73" s="89">
        <f t="shared" si="8"/>
        <v>0</v>
      </c>
      <c r="O73" s="89">
        <f t="shared" si="8"/>
        <v>0</v>
      </c>
      <c r="P73" s="90"/>
    </row>
    <row r="74" spans="1:16" ht="51" x14ac:dyDescent="0.25">
      <c r="A74" s="245"/>
      <c r="B74" s="140"/>
      <c r="C74" s="245"/>
      <c r="D74" s="249"/>
      <c r="E74" s="252"/>
      <c r="F74" s="255"/>
      <c r="G74" s="258"/>
      <c r="H74" s="261"/>
      <c r="I74" s="120" t="s">
        <v>9</v>
      </c>
      <c r="J74" s="94">
        <f t="shared" si="6"/>
        <v>1549.43</v>
      </c>
      <c r="K74" s="95">
        <v>1549.43</v>
      </c>
      <c r="L74" s="91">
        <v>0</v>
      </c>
      <c r="M74" s="91">
        <v>0</v>
      </c>
      <c r="N74" s="91">
        <v>0</v>
      </c>
      <c r="O74" s="91">
        <v>0</v>
      </c>
      <c r="P74" s="90"/>
    </row>
    <row r="75" spans="1:16" ht="38.25" x14ac:dyDescent="0.25">
      <c r="A75" s="245"/>
      <c r="B75" s="140"/>
      <c r="C75" s="245"/>
      <c r="D75" s="249"/>
      <c r="E75" s="252"/>
      <c r="F75" s="255"/>
      <c r="G75" s="258"/>
      <c r="H75" s="261"/>
      <c r="I75" s="120" t="s">
        <v>8</v>
      </c>
      <c r="J75" s="96">
        <f t="shared" si="6"/>
        <v>0</v>
      </c>
      <c r="K75" s="97">
        <v>0</v>
      </c>
      <c r="L75" s="92">
        <v>0</v>
      </c>
      <c r="M75" s="92">
        <v>0</v>
      </c>
      <c r="N75" s="92">
        <v>0</v>
      </c>
      <c r="O75" s="92">
        <v>0</v>
      </c>
      <c r="P75" s="90"/>
    </row>
    <row r="76" spans="1:16" ht="51" x14ac:dyDescent="0.25">
      <c r="A76" s="245"/>
      <c r="B76" s="140"/>
      <c r="C76" s="245"/>
      <c r="D76" s="249"/>
      <c r="E76" s="252"/>
      <c r="F76" s="255"/>
      <c r="G76" s="258"/>
      <c r="H76" s="261"/>
      <c r="I76" s="121" t="s">
        <v>10</v>
      </c>
      <c r="J76" s="96">
        <f t="shared" si="6"/>
        <v>411.88</v>
      </c>
      <c r="K76" s="97">
        <v>411.88</v>
      </c>
      <c r="L76" s="92">
        <v>0</v>
      </c>
      <c r="M76" s="92">
        <v>0</v>
      </c>
      <c r="N76" s="92">
        <v>0</v>
      </c>
      <c r="O76" s="92">
        <v>0</v>
      </c>
      <c r="P76" s="90"/>
    </row>
    <row r="77" spans="1:16" ht="26.25" thickBot="1" x14ac:dyDescent="0.3">
      <c r="A77" s="246"/>
      <c r="B77" s="141"/>
      <c r="C77" s="246"/>
      <c r="D77" s="250"/>
      <c r="E77" s="253"/>
      <c r="F77" s="256"/>
      <c r="G77" s="259"/>
      <c r="H77" s="262"/>
      <c r="I77" s="121" t="s">
        <v>11</v>
      </c>
      <c r="J77" s="96">
        <f t="shared" si="6"/>
        <v>0</v>
      </c>
      <c r="K77" s="97">
        <v>0</v>
      </c>
      <c r="L77" s="92">
        <v>0</v>
      </c>
      <c r="M77" s="92">
        <v>0</v>
      </c>
      <c r="N77" s="92">
        <v>0</v>
      </c>
      <c r="O77" s="92">
        <v>0</v>
      </c>
      <c r="P77" s="90"/>
    </row>
    <row r="78" spans="1:16" ht="26.25" thickBot="1" x14ac:dyDescent="0.3">
      <c r="A78" s="244">
        <v>8</v>
      </c>
      <c r="B78" s="139" t="s">
        <v>172</v>
      </c>
      <c r="C78" s="244"/>
      <c r="D78" s="248" t="s">
        <v>155</v>
      </c>
      <c r="E78" s="251"/>
      <c r="F78" s="254"/>
      <c r="G78" s="257"/>
      <c r="H78" s="260"/>
      <c r="I78" s="122" t="s">
        <v>158</v>
      </c>
      <c r="J78" s="89">
        <f t="shared" ref="J78:J82" si="9">K78+L78+M78+N78+O78</f>
        <v>1790.58</v>
      </c>
      <c r="K78" s="89">
        <f>K79+K80+K81+K82</f>
        <v>1790.58</v>
      </c>
      <c r="L78" s="89">
        <f t="shared" ref="L78:O78" si="10">L79+L80+L81+L82</f>
        <v>0</v>
      </c>
      <c r="M78" s="89">
        <f t="shared" si="10"/>
        <v>0</v>
      </c>
      <c r="N78" s="89">
        <f t="shared" si="10"/>
        <v>0</v>
      </c>
      <c r="O78" s="89">
        <f t="shared" si="10"/>
        <v>0</v>
      </c>
      <c r="P78" s="90"/>
    </row>
    <row r="79" spans="1:16" ht="51" x14ac:dyDescent="0.25">
      <c r="A79" s="245"/>
      <c r="B79" s="140"/>
      <c r="C79" s="245"/>
      <c r="D79" s="249"/>
      <c r="E79" s="252"/>
      <c r="F79" s="255"/>
      <c r="G79" s="258"/>
      <c r="H79" s="261"/>
      <c r="I79" s="120" t="s">
        <v>9</v>
      </c>
      <c r="J79" s="94">
        <f t="shared" si="9"/>
        <v>1414.55</v>
      </c>
      <c r="K79" s="95">
        <v>1414.55</v>
      </c>
      <c r="L79" s="91">
        <v>0</v>
      </c>
      <c r="M79" s="91">
        <v>0</v>
      </c>
      <c r="N79" s="91">
        <v>0</v>
      </c>
      <c r="O79" s="91">
        <v>0</v>
      </c>
      <c r="P79" s="90"/>
    </row>
    <row r="80" spans="1:16" ht="38.25" x14ac:dyDescent="0.25">
      <c r="A80" s="245"/>
      <c r="B80" s="140"/>
      <c r="C80" s="245"/>
      <c r="D80" s="249"/>
      <c r="E80" s="252"/>
      <c r="F80" s="255"/>
      <c r="G80" s="258"/>
      <c r="H80" s="261"/>
      <c r="I80" s="120" t="s">
        <v>8</v>
      </c>
      <c r="J80" s="96">
        <f t="shared" si="9"/>
        <v>0</v>
      </c>
      <c r="K80" s="97">
        <v>0</v>
      </c>
      <c r="L80" s="92">
        <v>0</v>
      </c>
      <c r="M80" s="92">
        <v>0</v>
      </c>
      <c r="N80" s="92">
        <v>0</v>
      </c>
      <c r="O80" s="92">
        <v>0</v>
      </c>
      <c r="P80" s="90"/>
    </row>
    <row r="81" spans="1:16" ht="51" x14ac:dyDescent="0.25">
      <c r="A81" s="245"/>
      <c r="B81" s="140"/>
      <c r="C81" s="245"/>
      <c r="D81" s="249"/>
      <c r="E81" s="252"/>
      <c r="F81" s="255"/>
      <c r="G81" s="258"/>
      <c r="H81" s="261"/>
      <c r="I81" s="121" t="s">
        <v>10</v>
      </c>
      <c r="J81" s="96">
        <f t="shared" si="9"/>
        <v>376.03</v>
      </c>
      <c r="K81" s="97">
        <v>376.03</v>
      </c>
      <c r="L81" s="92">
        <v>0</v>
      </c>
      <c r="M81" s="92">
        <v>0</v>
      </c>
      <c r="N81" s="92">
        <v>0</v>
      </c>
      <c r="O81" s="92">
        <v>0</v>
      </c>
      <c r="P81" s="90"/>
    </row>
    <row r="82" spans="1:16" ht="25.5" x14ac:dyDescent="0.25">
      <c r="A82" s="246"/>
      <c r="B82" s="141"/>
      <c r="C82" s="246"/>
      <c r="D82" s="250"/>
      <c r="E82" s="253"/>
      <c r="F82" s="256"/>
      <c r="G82" s="259"/>
      <c r="H82" s="262"/>
      <c r="I82" s="121" t="s">
        <v>11</v>
      </c>
      <c r="J82" s="96">
        <f t="shared" si="9"/>
        <v>0</v>
      </c>
      <c r="K82" s="97">
        <v>0</v>
      </c>
      <c r="L82" s="92">
        <v>0</v>
      </c>
      <c r="M82" s="92">
        <v>0</v>
      </c>
      <c r="N82" s="92">
        <v>0</v>
      </c>
      <c r="O82" s="92">
        <v>0</v>
      </c>
      <c r="P82" s="90"/>
    </row>
    <row r="83" spans="1:16" ht="15.75" x14ac:dyDescent="0.25">
      <c r="A83" s="289"/>
      <c r="B83" s="289"/>
      <c r="C83" s="289"/>
      <c r="D83" s="289"/>
      <c r="E83" s="289"/>
      <c r="F83" s="289"/>
      <c r="G83" s="289"/>
      <c r="H83" s="289"/>
      <c r="I83" s="289"/>
      <c r="J83" s="289"/>
      <c r="K83" s="289"/>
      <c r="L83" s="289"/>
      <c r="M83" s="289"/>
      <c r="N83" s="289"/>
      <c r="O83" s="289"/>
    </row>
    <row r="84" spans="1:16" ht="23.25" customHeight="1" x14ac:dyDescent="0.25">
      <c r="A84" s="290" t="s">
        <v>100</v>
      </c>
      <c r="B84" s="290"/>
      <c r="C84" s="290"/>
      <c r="D84" s="290"/>
      <c r="E84" s="290"/>
      <c r="F84" s="290"/>
      <c r="G84" s="290"/>
      <c r="H84" s="290"/>
      <c r="I84" s="290"/>
      <c r="J84" s="290"/>
      <c r="K84" s="290"/>
      <c r="L84" s="290"/>
      <c r="M84" s="290"/>
      <c r="N84" s="290"/>
      <c r="O84" s="290"/>
    </row>
    <row r="85" spans="1:16" ht="47.25" customHeight="1" x14ac:dyDescent="0.25">
      <c r="A85" s="291" t="s">
        <v>161</v>
      </c>
      <c r="B85" s="292"/>
      <c r="C85" s="292"/>
      <c r="D85" s="292"/>
      <c r="E85" s="292"/>
      <c r="F85" s="292"/>
      <c r="G85" s="292"/>
      <c r="H85" s="292"/>
      <c r="I85" s="292"/>
      <c r="J85" s="292"/>
      <c r="K85" s="292"/>
      <c r="L85" s="292"/>
      <c r="M85" s="292"/>
      <c r="N85" s="292"/>
      <c r="O85" s="292"/>
    </row>
    <row r="86" spans="1:16" x14ac:dyDescent="0.25">
      <c r="A86" s="98"/>
      <c r="B86" s="293"/>
      <c r="C86" s="293"/>
      <c r="D86" s="293"/>
      <c r="E86" s="293"/>
      <c r="F86" s="293"/>
      <c r="G86" s="293"/>
      <c r="H86" s="293"/>
      <c r="I86" s="293"/>
      <c r="J86" s="293"/>
      <c r="K86" s="293"/>
      <c r="L86" s="293"/>
      <c r="M86" s="293"/>
      <c r="N86" s="293"/>
      <c r="O86" s="293"/>
    </row>
    <row r="87" spans="1:16" x14ac:dyDescent="0.25">
      <c r="A87" s="294" t="s">
        <v>162</v>
      </c>
      <c r="B87" s="294"/>
      <c r="C87" s="294"/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294"/>
      <c r="O87" s="294"/>
    </row>
    <row r="88" spans="1:16" x14ac:dyDescent="0.25">
      <c r="A88" s="275" t="s">
        <v>163</v>
      </c>
      <c r="B88" s="275"/>
      <c r="C88" s="275"/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275"/>
    </row>
    <row r="89" spans="1:16" x14ac:dyDescent="0.25">
      <c r="A89" s="276" t="s">
        <v>101</v>
      </c>
      <c r="B89" s="276" t="s">
        <v>113</v>
      </c>
      <c r="C89" s="278" t="s">
        <v>152</v>
      </c>
      <c r="D89" s="280" t="s">
        <v>102</v>
      </c>
      <c r="E89" s="282" t="s">
        <v>103</v>
      </c>
      <c r="F89" s="282" t="s">
        <v>104</v>
      </c>
      <c r="G89" s="276" t="s">
        <v>153</v>
      </c>
      <c r="H89" s="284" t="s">
        <v>107</v>
      </c>
      <c r="I89" s="276" t="s">
        <v>46</v>
      </c>
      <c r="J89" s="286" t="s">
        <v>164</v>
      </c>
      <c r="K89" s="287"/>
      <c r="L89" s="287"/>
      <c r="M89" s="287"/>
      <c r="N89" s="287"/>
      <c r="O89" s="287"/>
      <c r="P89" s="288"/>
    </row>
    <row r="90" spans="1:16" ht="76.5" x14ac:dyDescent="0.25">
      <c r="A90" s="277"/>
      <c r="B90" s="277"/>
      <c r="C90" s="279"/>
      <c r="D90" s="281"/>
      <c r="E90" s="283"/>
      <c r="F90" s="283"/>
      <c r="G90" s="277"/>
      <c r="H90" s="285"/>
      <c r="I90" s="277"/>
      <c r="J90" s="28" t="s">
        <v>5</v>
      </c>
      <c r="K90" s="28">
        <v>2023</v>
      </c>
      <c r="L90" s="28">
        <v>2024</v>
      </c>
      <c r="M90" s="28">
        <v>2025</v>
      </c>
      <c r="N90" s="28">
        <v>2026</v>
      </c>
      <c r="O90" s="28">
        <v>2027</v>
      </c>
      <c r="P90" s="28" t="s">
        <v>106</v>
      </c>
    </row>
    <row r="91" spans="1:16" ht="15.75" thickBot="1" x14ac:dyDescent="0.3">
      <c r="A91" s="74">
        <v>1</v>
      </c>
      <c r="B91" s="74">
        <v>2</v>
      </c>
      <c r="C91" s="74">
        <v>3</v>
      </c>
      <c r="D91" s="74">
        <v>4</v>
      </c>
      <c r="E91" s="74">
        <v>5</v>
      </c>
      <c r="F91" s="74">
        <v>6</v>
      </c>
      <c r="G91" s="74">
        <v>7</v>
      </c>
      <c r="H91" s="74">
        <v>7</v>
      </c>
      <c r="I91" s="74">
        <v>7</v>
      </c>
      <c r="J91" s="76">
        <v>8</v>
      </c>
      <c r="K91" s="76">
        <v>11</v>
      </c>
      <c r="L91" s="76">
        <v>12</v>
      </c>
      <c r="M91" s="76">
        <v>13</v>
      </c>
      <c r="N91" s="76">
        <v>14</v>
      </c>
      <c r="O91" s="76">
        <v>15</v>
      </c>
      <c r="P91" s="28">
        <v>16</v>
      </c>
    </row>
    <row r="92" spans="1:16" ht="15.75" thickBot="1" x14ac:dyDescent="0.3">
      <c r="A92" s="271"/>
      <c r="B92" s="272" t="s">
        <v>129</v>
      </c>
      <c r="C92" s="273"/>
      <c r="D92" s="273"/>
      <c r="E92" s="274"/>
      <c r="F92" s="266"/>
      <c r="G92" s="267">
        <f>K92</f>
        <v>114275.37</v>
      </c>
      <c r="H92" s="270">
        <v>236507.03</v>
      </c>
      <c r="I92" s="77" t="s">
        <v>110</v>
      </c>
      <c r="J92" s="99">
        <f>SUM(K92:O92)</f>
        <v>114275.37</v>
      </c>
      <c r="K92" s="99">
        <f>K93+K94+K95+K96</f>
        <v>114275.37</v>
      </c>
      <c r="L92" s="99">
        <f>SUM(L94:L96)</f>
        <v>0</v>
      </c>
      <c r="M92" s="99">
        <f>M94+M96+M95+M93</f>
        <v>0</v>
      </c>
      <c r="N92" s="99">
        <f>N94+N96+N95</f>
        <v>0</v>
      </c>
      <c r="O92" s="99">
        <f>O94+O96+O95</f>
        <v>0</v>
      </c>
      <c r="P92" s="79" t="s">
        <v>111</v>
      </c>
    </row>
    <row r="93" spans="1:16" ht="39" thickBot="1" x14ac:dyDescent="0.3">
      <c r="A93" s="271"/>
      <c r="B93" s="272"/>
      <c r="C93" s="273"/>
      <c r="D93" s="273"/>
      <c r="E93" s="274"/>
      <c r="F93" s="266"/>
      <c r="G93" s="268"/>
      <c r="H93" s="268"/>
      <c r="I93" s="100" t="s">
        <v>8</v>
      </c>
      <c r="J93" s="101">
        <f>SUM(K93:O93)</f>
        <v>0</v>
      </c>
      <c r="K93" s="101">
        <v>0</v>
      </c>
      <c r="L93" s="101">
        <v>0</v>
      </c>
      <c r="M93" s="101">
        <v>0</v>
      </c>
      <c r="N93" s="101">
        <v>0</v>
      </c>
      <c r="O93" s="101">
        <v>0</v>
      </c>
      <c r="P93" s="82" t="s">
        <v>111</v>
      </c>
    </row>
    <row r="94" spans="1:16" ht="51.75" thickBot="1" x14ac:dyDescent="0.3">
      <c r="A94" s="271"/>
      <c r="B94" s="272"/>
      <c r="C94" s="273"/>
      <c r="D94" s="273"/>
      <c r="E94" s="274"/>
      <c r="F94" s="266"/>
      <c r="G94" s="268"/>
      <c r="H94" s="268"/>
      <c r="I94" s="100" t="s">
        <v>9</v>
      </c>
      <c r="J94" s="101">
        <f>SUM(K94:O94)</f>
        <v>90277.54</v>
      </c>
      <c r="K94" s="101">
        <v>90277.54</v>
      </c>
      <c r="L94" s="101">
        <v>0</v>
      </c>
      <c r="M94" s="101">
        <v>0</v>
      </c>
      <c r="N94" s="101">
        <v>0</v>
      </c>
      <c r="O94" s="101">
        <v>0</v>
      </c>
      <c r="P94" s="82" t="s">
        <v>111</v>
      </c>
    </row>
    <row r="95" spans="1:16" ht="39" thickBot="1" x14ac:dyDescent="0.3">
      <c r="A95" s="271"/>
      <c r="B95" s="272"/>
      <c r="C95" s="273"/>
      <c r="D95" s="273"/>
      <c r="E95" s="274"/>
      <c r="F95" s="266"/>
      <c r="G95" s="268"/>
      <c r="H95" s="268"/>
      <c r="I95" s="102" t="s">
        <v>165</v>
      </c>
      <c r="J95" s="103">
        <f>SUM(K95:O95)</f>
        <v>0</v>
      </c>
      <c r="K95" s="103">
        <v>0</v>
      </c>
      <c r="L95" s="103">
        <v>0</v>
      </c>
      <c r="M95" s="103">
        <v>0</v>
      </c>
      <c r="N95" s="103">
        <v>0</v>
      </c>
      <c r="O95" s="103">
        <v>0</v>
      </c>
      <c r="P95" s="82" t="s">
        <v>111</v>
      </c>
    </row>
    <row r="96" spans="1:16" ht="51.75" thickBot="1" x14ac:dyDescent="0.3">
      <c r="A96" s="271"/>
      <c r="B96" s="272"/>
      <c r="C96" s="273"/>
      <c r="D96" s="273"/>
      <c r="E96" s="274"/>
      <c r="F96" s="266"/>
      <c r="G96" s="269"/>
      <c r="H96" s="269"/>
      <c r="I96" s="104" t="s">
        <v>10</v>
      </c>
      <c r="J96" s="105">
        <f>K96+M96+N96</f>
        <v>23997.83</v>
      </c>
      <c r="K96" s="105">
        <v>23997.83</v>
      </c>
      <c r="L96" s="105">
        <v>0</v>
      </c>
      <c r="M96" s="105">
        <v>0</v>
      </c>
      <c r="N96" s="105">
        <v>0</v>
      </c>
      <c r="O96" s="105">
        <v>0</v>
      </c>
      <c r="P96" s="106" t="s">
        <v>111</v>
      </c>
    </row>
    <row r="97" spans="1:16" ht="36" customHeight="1" x14ac:dyDescent="0.25">
      <c r="A97" s="107">
        <v>1</v>
      </c>
      <c r="B97" s="109" t="s">
        <v>166</v>
      </c>
      <c r="C97" s="107" t="s">
        <v>167</v>
      </c>
      <c r="D97" s="107" t="s">
        <v>155</v>
      </c>
      <c r="E97" s="111">
        <v>2023</v>
      </c>
      <c r="F97" s="108"/>
      <c r="G97" s="110"/>
      <c r="H97" s="110"/>
      <c r="I97" s="110"/>
      <c r="J97" s="110"/>
      <c r="K97" s="110"/>
      <c r="L97" s="110"/>
      <c r="M97" s="110"/>
      <c r="N97" s="110"/>
      <c r="O97" s="110"/>
      <c r="P97" s="110"/>
    </row>
    <row r="103" spans="1:16" ht="15" customHeight="1" x14ac:dyDescent="0.25"/>
    <row r="123" spans="1:16" ht="15.75" x14ac:dyDescent="0.25">
      <c r="A123" s="336" t="s">
        <v>100</v>
      </c>
      <c r="B123" s="336"/>
      <c r="C123" s="336"/>
      <c r="D123" s="336"/>
      <c r="E123" s="336"/>
      <c r="F123" s="336"/>
      <c r="G123" s="336"/>
      <c r="H123" s="336"/>
      <c r="I123" s="336"/>
      <c r="J123" s="336"/>
      <c r="K123" s="336"/>
      <c r="L123" s="336"/>
      <c r="M123" s="336"/>
      <c r="N123" s="336"/>
      <c r="O123" s="336"/>
      <c r="P123" s="336"/>
    </row>
    <row r="124" spans="1:16" ht="15.75" x14ac:dyDescent="0.25">
      <c r="A124" s="358" t="s">
        <v>193</v>
      </c>
      <c r="B124" s="338"/>
      <c r="C124" s="338"/>
      <c r="D124" s="338"/>
      <c r="E124" s="338"/>
      <c r="F124" s="338"/>
      <c r="G124" s="338"/>
      <c r="H124" s="338"/>
      <c r="I124" s="338"/>
      <c r="J124" s="338"/>
      <c r="K124" s="338"/>
      <c r="L124" s="338"/>
      <c r="M124" s="338"/>
      <c r="N124" s="338"/>
      <c r="O124" s="338"/>
      <c r="P124" s="338"/>
    </row>
    <row r="125" spans="1:16" ht="18.75" x14ac:dyDescent="0.25">
      <c r="A125" s="25"/>
      <c r="B125" s="339" t="s">
        <v>191</v>
      </c>
      <c r="C125" s="339"/>
      <c r="D125" s="339"/>
      <c r="E125" s="339"/>
      <c r="F125" s="339"/>
      <c r="G125" s="339"/>
      <c r="H125" s="339"/>
      <c r="I125" s="339"/>
      <c r="J125" s="339"/>
      <c r="K125" s="339"/>
      <c r="L125" s="339"/>
      <c r="M125" s="339"/>
      <c r="N125" s="339"/>
      <c r="O125" s="339"/>
      <c r="P125" s="339"/>
    </row>
    <row r="126" spans="1:16" ht="18.75" x14ac:dyDescent="0.25">
      <c r="A126" s="25"/>
      <c r="B126" s="339" t="s">
        <v>192</v>
      </c>
      <c r="C126" s="339"/>
      <c r="D126" s="339"/>
      <c r="E126" s="339"/>
      <c r="F126" s="339"/>
      <c r="G126" s="339"/>
      <c r="H126" s="339"/>
      <c r="I126" s="339"/>
      <c r="J126" s="339"/>
      <c r="K126" s="339"/>
      <c r="L126" s="339"/>
      <c r="M126" s="339"/>
      <c r="N126" s="339"/>
      <c r="O126" s="339"/>
      <c r="P126" s="339"/>
    </row>
    <row r="127" spans="1:16" ht="18.75" x14ac:dyDescent="0.25">
      <c r="A127" s="25"/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</row>
    <row r="128" spans="1:16" ht="18.75" x14ac:dyDescent="0.25">
      <c r="A128" s="337" t="s">
        <v>116</v>
      </c>
      <c r="B128" s="337"/>
      <c r="C128" s="337"/>
      <c r="D128" s="337"/>
      <c r="E128" s="337"/>
      <c r="F128" s="337"/>
      <c r="G128" s="337"/>
      <c r="H128" s="337"/>
      <c r="I128" s="337"/>
      <c r="J128" s="337"/>
      <c r="K128" s="337"/>
      <c r="L128" s="337"/>
      <c r="M128" s="337"/>
      <c r="N128" s="337"/>
      <c r="O128" s="337"/>
      <c r="P128" s="337"/>
    </row>
    <row r="129" spans="1:16" ht="18.75" x14ac:dyDescent="0.25">
      <c r="A129" s="333" t="s">
        <v>117</v>
      </c>
      <c r="B129" s="333"/>
      <c r="C129" s="333"/>
      <c r="D129" s="333"/>
      <c r="E129" s="333"/>
      <c r="F129" s="333"/>
      <c r="G129" s="333"/>
      <c r="H129" s="333"/>
      <c r="I129" s="333"/>
      <c r="J129" s="333"/>
      <c r="K129" s="333"/>
      <c r="L129" s="333"/>
      <c r="M129" s="333"/>
      <c r="N129" s="333"/>
      <c r="O129" s="333"/>
      <c r="P129" s="333"/>
    </row>
    <row r="130" spans="1:16" ht="15.75" x14ac:dyDescent="0.25">
      <c r="A130" s="334" t="s">
        <v>101</v>
      </c>
      <c r="B130" s="334" t="s">
        <v>113</v>
      </c>
      <c r="C130" s="334" t="s">
        <v>114</v>
      </c>
      <c r="D130" s="334" t="s">
        <v>102</v>
      </c>
      <c r="E130" s="334" t="s">
        <v>103</v>
      </c>
      <c r="F130" s="51"/>
      <c r="G130" s="334" t="s">
        <v>115</v>
      </c>
      <c r="H130" s="334" t="s">
        <v>107</v>
      </c>
      <c r="I130" s="334" t="s">
        <v>46</v>
      </c>
      <c r="J130" s="340" t="s">
        <v>105</v>
      </c>
      <c r="K130" s="341"/>
      <c r="L130" s="341"/>
      <c r="M130" s="341"/>
      <c r="N130" s="341"/>
      <c r="O130" s="341"/>
      <c r="P130" s="341"/>
    </row>
    <row r="131" spans="1:16" ht="110.25" x14ac:dyDescent="0.25">
      <c r="A131" s="335"/>
      <c r="B131" s="335"/>
      <c r="C131" s="335"/>
      <c r="D131" s="335"/>
      <c r="E131" s="335"/>
      <c r="F131" s="52" t="s">
        <v>104</v>
      </c>
      <c r="G131" s="335"/>
      <c r="H131" s="335"/>
      <c r="I131" s="335"/>
      <c r="J131" s="32" t="s">
        <v>5</v>
      </c>
      <c r="K131" s="32">
        <v>2023</v>
      </c>
      <c r="L131" s="32">
        <v>2024</v>
      </c>
      <c r="M131" s="32">
        <v>2025</v>
      </c>
      <c r="N131" s="32">
        <v>2026</v>
      </c>
      <c r="O131" s="32">
        <v>2027</v>
      </c>
      <c r="P131" s="32" t="s">
        <v>106</v>
      </c>
    </row>
    <row r="132" spans="1:16" x14ac:dyDescent="0.25">
      <c r="A132" s="29">
        <v>1</v>
      </c>
      <c r="B132" s="29">
        <v>2</v>
      </c>
      <c r="C132" s="29">
        <v>3</v>
      </c>
      <c r="D132" s="29"/>
      <c r="E132" s="29">
        <v>4</v>
      </c>
      <c r="F132" s="29"/>
      <c r="G132" s="29">
        <v>5</v>
      </c>
      <c r="H132" s="29"/>
      <c r="I132" s="29">
        <v>6</v>
      </c>
      <c r="J132" s="28">
        <v>7</v>
      </c>
      <c r="K132" s="28">
        <v>8</v>
      </c>
      <c r="L132" s="28">
        <v>9</v>
      </c>
      <c r="M132" s="28">
        <v>10</v>
      </c>
      <c r="N132" s="28">
        <v>11</v>
      </c>
      <c r="O132" s="28">
        <v>12</v>
      </c>
      <c r="P132" s="28">
        <v>13</v>
      </c>
    </row>
    <row r="133" spans="1:16" x14ac:dyDescent="0.25">
      <c r="A133" s="53"/>
      <c r="B133" s="343" t="s">
        <v>179</v>
      </c>
      <c r="C133" s="53"/>
      <c r="D133" s="53"/>
      <c r="E133" s="53"/>
      <c r="F133" s="346"/>
      <c r="G133" s="349">
        <v>49599.57</v>
      </c>
      <c r="H133" s="355">
        <v>39941.440000000002</v>
      </c>
      <c r="I133" s="33" t="s">
        <v>110</v>
      </c>
      <c r="J133" s="34">
        <v>99140.07</v>
      </c>
      <c r="K133" s="34">
        <v>49599.57</v>
      </c>
      <c r="L133" s="34">
        <f t="shared" ref="L133:O133" si="11">SUM(L134:L138)</f>
        <v>14539.5</v>
      </c>
      <c r="M133" s="34">
        <f t="shared" si="11"/>
        <v>11667</v>
      </c>
      <c r="N133" s="34">
        <f t="shared" si="11"/>
        <v>11667</v>
      </c>
      <c r="O133" s="34">
        <f t="shared" si="11"/>
        <v>11667</v>
      </c>
      <c r="P133" s="35" t="s">
        <v>111</v>
      </c>
    </row>
    <row r="134" spans="1:16" ht="60" x14ac:dyDescent="0.25">
      <c r="A134" s="54"/>
      <c r="B134" s="344"/>
      <c r="C134" s="54"/>
      <c r="D134" s="54"/>
      <c r="E134" s="54"/>
      <c r="F134" s="347"/>
      <c r="G134" s="350"/>
      <c r="H134" s="356"/>
      <c r="I134" s="36" t="s">
        <v>9</v>
      </c>
      <c r="J134" s="37">
        <f>SUM(K134:O134)</f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5" t="s">
        <v>111</v>
      </c>
    </row>
    <row r="135" spans="1:16" x14ac:dyDescent="0.25">
      <c r="A135" s="54"/>
      <c r="B135" s="344"/>
      <c r="C135" s="54"/>
      <c r="D135" s="54"/>
      <c r="E135" s="54"/>
      <c r="F135" s="347"/>
      <c r="G135" s="350"/>
      <c r="H135" s="356"/>
      <c r="I135" s="343" t="s">
        <v>14</v>
      </c>
      <c r="J135" s="314">
        <f>SUM(K135:O136)</f>
        <v>0</v>
      </c>
      <c r="K135" s="314">
        <v>0</v>
      </c>
      <c r="L135" s="314">
        <v>0</v>
      </c>
      <c r="M135" s="314">
        <v>0</v>
      </c>
      <c r="N135" s="314">
        <v>0</v>
      </c>
      <c r="O135" s="314">
        <v>0</v>
      </c>
      <c r="P135" s="316" t="s">
        <v>111</v>
      </c>
    </row>
    <row r="136" spans="1:16" x14ac:dyDescent="0.25">
      <c r="A136" s="54"/>
      <c r="B136" s="344"/>
      <c r="C136" s="54"/>
      <c r="D136" s="54"/>
      <c r="E136" s="54"/>
      <c r="F136" s="347"/>
      <c r="G136" s="350"/>
      <c r="H136" s="356"/>
      <c r="I136" s="354"/>
      <c r="J136" s="315"/>
      <c r="K136" s="315"/>
      <c r="L136" s="315"/>
      <c r="M136" s="315"/>
      <c r="N136" s="315"/>
      <c r="O136" s="315"/>
      <c r="P136" s="317"/>
    </row>
    <row r="137" spans="1:16" ht="75" x14ac:dyDescent="0.25">
      <c r="A137" s="54"/>
      <c r="B137" s="344"/>
      <c r="C137" s="54"/>
      <c r="D137" s="54"/>
      <c r="E137" s="54"/>
      <c r="F137" s="347"/>
      <c r="G137" s="350"/>
      <c r="H137" s="356"/>
      <c r="I137" s="56" t="s">
        <v>13</v>
      </c>
      <c r="J137" s="49">
        <f>SUM(K137:O137)</f>
        <v>0</v>
      </c>
      <c r="K137" s="49">
        <v>0</v>
      </c>
      <c r="L137" s="49">
        <v>0</v>
      </c>
      <c r="M137" s="49">
        <v>0</v>
      </c>
      <c r="N137" s="49">
        <v>0</v>
      </c>
      <c r="O137" s="49">
        <v>0</v>
      </c>
      <c r="P137" s="50"/>
    </row>
    <row r="138" spans="1:16" ht="75.75" thickBot="1" x14ac:dyDescent="0.3">
      <c r="A138" s="54"/>
      <c r="B138" s="345"/>
      <c r="C138" s="55"/>
      <c r="D138" s="55"/>
      <c r="E138" s="55"/>
      <c r="F138" s="348"/>
      <c r="G138" s="350"/>
      <c r="H138" s="357"/>
      <c r="I138" s="38" t="s">
        <v>10</v>
      </c>
      <c r="J138" s="39">
        <v>99140.07</v>
      </c>
      <c r="K138" s="39">
        <v>49599.57</v>
      </c>
      <c r="L138" s="39">
        <v>14539.5</v>
      </c>
      <c r="M138" s="39">
        <v>11667</v>
      </c>
      <c r="N138" s="39">
        <v>11667</v>
      </c>
      <c r="O138" s="39">
        <v>11667</v>
      </c>
      <c r="P138" s="40" t="s">
        <v>111</v>
      </c>
    </row>
    <row r="139" spans="1:16" ht="15.75" thickBot="1" x14ac:dyDescent="0.3">
      <c r="A139" s="127">
        <v>1</v>
      </c>
      <c r="B139" s="128" t="s">
        <v>180</v>
      </c>
      <c r="C139" s="41">
        <v>150</v>
      </c>
      <c r="D139" s="41"/>
      <c r="E139" s="41"/>
      <c r="F139" s="36"/>
      <c r="G139" s="346">
        <v>36837.839999999997</v>
      </c>
      <c r="H139" s="36"/>
      <c r="I139" s="129"/>
      <c r="J139" s="318"/>
      <c r="K139" s="318"/>
      <c r="L139" s="126"/>
      <c r="M139" s="126"/>
      <c r="N139" s="126"/>
      <c r="O139" s="126"/>
      <c r="P139" s="130"/>
    </row>
    <row r="140" spans="1:16" ht="30.75" thickBot="1" x14ac:dyDescent="0.3">
      <c r="A140" s="131">
        <v>2</v>
      </c>
      <c r="B140" s="42" t="s">
        <v>181</v>
      </c>
      <c r="C140" s="41">
        <v>150</v>
      </c>
      <c r="D140" s="41"/>
      <c r="E140" s="41"/>
      <c r="F140" s="36"/>
      <c r="G140" s="347"/>
      <c r="H140" s="36"/>
      <c r="I140" s="43"/>
      <c r="J140" s="319"/>
      <c r="K140" s="319"/>
      <c r="L140" s="319"/>
      <c r="M140" s="44"/>
      <c r="N140" s="57"/>
      <c r="O140" s="57"/>
      <c r="P140" s="58" t="s">
        <v>111</v>
      </c>
    </row>
    <row r="141" spans="1:16" ht="30.75" thickBot="1" x14ac:dyDescent="0.3">
      <c r="A141" s="131">
        <v>3</v>
      </c>
      <c r="B141" s="42" t="s">
        <v>182</v>
      </c>
      <c r="C141" s="41">
        <v>150</v>
      </c>
      <c r="D141" s="41"/>
      <c r="E141" s="41"/>
      <c r="F141" s="36"/>
      <c r="G141" s="347"/>
      <c r="H141" s="36"/>
      <c r="I141" s="43"/>
      <c r="J141" s="319"/>
      <c r="K141" s="319"/>
      <c r="L141" s="319"/>
      <c r="M141" s="44"/>
      <c r="N141" s="44"/>
      <c r="O141" s="44" t="s">
        <v>118</v>
      </c>
      <c r="P141" s="321"/>
    </row>
    <row r="142" spans="1:16" ht="15.75" thickBot="1" x14ac:dyDescent="0.3">
      <c r="A142" s="131">
        <v>4</v>
      </c>
      <c r="B142" s="42" t="s">
        <v>183</v>
      </c>
      <c r="C142" s="41">
        <v>150</v>
      </c>
      <c r="D142" s="41"/>
      <c r="E142" s="41"/>
      <c r="F142" s="36"/>
      <c r="G142" s="347"/>
      <c r="H142" s="36"/>
      <c r="I142" s="43"/>
      <c r="J142" s="319"/>
      <c r="K142" s="319"/>
      <c r="L142" s="319"/>
      <c r="M142" s="44"/>
      <c r="N142" s="44"/>
      <c r="O142" s="44"/>
      <c r="P142" s="321"/>
    </row>
    <row r="143" spans="1:16" ht="15.75" thickBot="1" x14ac:dyDescent="0.3">
      <c r="A143" s="131">
        <v>5</v>
      </c>
      <c r="B143" s="42" t="s">
        <v>184</v>
      </c>
      <c r="C143" s="41">
        <v>150</v>
      </c>
      <c r="D143" s="41"/>
      <c r="E143" s="41"/>
      <c r="F143" s="36"/>
      <c r="G143" s="347"/>
      <c r="H143" s="36"/>
      <c r="I143" s="43"/>
      <c r="J143" s="319"/>
      <c r="K143" s="319"/>
      <c r="L143" s="319"/>
      <c r="M143" s="44"/>
      <c r="N143" s="44"/>
      <c r="O143" s="44"/>
      <c r="P143" s="321"/>
    </row>
    <row r="144" spans="1:16" ht="30.75" thickBot="1" x14ac:dyDescent="0.3">
      <c r="A144" s="131">
        <v>6</v>
      </c>
      <c r="B144" s="42" t="s">
        <v>185</v>
      </c>
      <c r="C144" s="41">
        <v>150</v>
      </c>
      <c r="D144" s="41"/>
      <c r="E144" s="41"/>
      <c r="F144" s="36"/>
      <c r="G144" s="347"/>
      <c r="H144" s="36"/>
      <c r="I144" s="43"/>
      <c r="J144" s="319"/>
      <c r="K144" s="319"/>
      <c r="L144" s="319"/>
      <c r="M144" s="44"/>
      <c r="N144" s="44"/>
      <c r="O144" s="44"/>
      <c r="P144" s="321"/>
    </row>
    <row r="145" spans="1:16" ht="30.75" thickBot="1" x14ac:dyDescent="0.3">
      <c r="A145" s="131">
        <v>7</v>
      </c>
      <c r="B145" s="42" t="s">
        <v>186</v>
      </c>
      <c r="C145" s="41">
        <v>150</v>
      </c>
      <c r="D145" s="41"/>
      <c r="E145" s="41"/>
      <c r="F145" s="36"/>
      <c r="G145" s="347"/>
      <c r="H145" s="36"/>
      <c r="I145" s="43"/>
      <c r="J145" s="319"/>
      <c r="K145" s="319"/>
      <c r="L145" s="319"/>
      <c r="M145" s="44"/>
      <c r="N145" s="44"/>
      <c r="O145" s="44"/>
      <c r="P145" s="321"/>
    </row>
    <row r="146" spans="1:16" ht="30.75" thickBot="1" x14ac:dyDescent="0.3">
      <c r="A146" s="131">
        <v>8</v>
      </c>
      <c r="B146" s="42" t="s">
        <v>187</v>
      </c>
      <c r="C146" s="41">
        <v>150</v>
      </c>
      <c r="D146" s="41"/>
      <c r="E146" s="41"/>
      <c r="F146" s="36"/>
      <c r="G146" s="347"/>
      <c r="H146" s="36"/>
      <c r="I146" s="43"/>
      <c r="J146" s="319"/>
      <c r="K146" s="319"/>
      <c r="L146" s="319"/>
      <c r="M146" s="44"/>
      <c r="N146" s="44"/>
      <c r="O146" s="44"/>
      <c r="P146" s="321"/>
    </row>
    <row r="147" spans="1:16" ht="30.75" thickBot="1" x14ac:dyDescent="0.3">
      <c r="A147" s="131">
        <v>9</v>
      </c>
      <c r="B147" s="42" t="s">
        <v>188</v>
      </c>
      <c r="C147" s="41">
        <v>150</v>
      </c>
      <c r="D147" s="41"/>
      <c r="E147" s="41"/>
      <c r="F147" s="36"/>
      <c r="G147" s="347"/>
      <c r="H147" s="36"/>
      <c r="I147" s="43"/>
      <c r="J147" s="319"/>
      <c r="K147" s="319"/>
      <c r="L147" s="319"/>
      <c r="M147" s="44"/>
      <c r="N147" s="44"/>
      <c r="O147" s="44"/>
      <c r="P147" s="321"/>
    </row>
    <row r="148" spans="1:16" x14ac:dyDescent="0.25">
      <c r="A148" s="132">
        <v>10</v>
      </c>
      <c r="B148" s="133" t="s">
        <v>189</v>
      </c>
      <c r="C148" s="53">
        <v>150</v>
      </c>
      <c r="D148" s="53"/>
      <c r="E148" s="53"/>
      <c r="F148" s="134"/>
      <c r="G148" s="347"/>
      <c r="H148" s="134"/>
      <c r="I148" s="43"/>
      <c r="J148" s="319"/>
      <c r="K148" s="319"/>
      <c r="L148" s="319"/>
      <c r="M148" s="44"/>
      <c r="N148" s="44"/>
      <c r="O148" s="44"/>
      <c r="P148" s="321"/>
    </row>
    <row r="149" spans="1:16" x14ac:dyDescent="0.25">
      <c r="A149" s="90"/>
      <c r="B149" s="135" t="s">
        <v>190</v>
      </c>
      <c r="C149" s="90"/>
      <c r="D149" s="90"/>
      <c r="E149" s="90"/>
      <c r="F149" s="90"/>
      <c r="G149" s="136">
        <v>12761.73</v>
      </c>
      <c r="H149" s="90"/>
      <c r="I149" s="90"/>
      <c r="J149" s="90"/>
      <c r="K149" s="90"/>
      <c r="L149" s="90"/>
      <c r="M149" s="90"/>
      <c r="N149" s="90"/>
      <c r="O149" s="90"/>
      <c r="P149" s="90"/>
    </row>
  </sheetData>
  <mergeCells count="177">
    <mergeCell ref="B126:P126"/>
    <mergeCell ref="P141:P148"/>
    <mergeCell ref="A123:P123"/>
    <mergeCell ref="A124:P124"/>
    <mergeCell ref="B125:P125"/>
    <mergeCell ref="A128:P128"/>
    <mergeCell ref="A129:P129"/>
    <mergeCell ref="A130:A131"/>
    <mergeCell ref="B130:B131"/>
    <mergeCell ref="C130:C131"/>
    <mergeCell ref="D130:D131"/>
    <mergeCell ref="E130:E131"/>
    <mergeCell ref="G130:G131"/>
    <mergeCell ref="H130:H131"/>
    <mergeCell ref="I130:I131"/>
    <mergeCell ref="J130:P130"/>
    <mergeCell ref="B133:B138"/>
    <mergeCell ref="F133:F138"/>
    <mergeCell ref="G133:G138"/>
    <mergeCell ref="H133:H138"/>
    <mergeCell ref="I135:I136"/>
    <mergeCell ref="G139:G148"/>
    <mergeCell ref="J139:J148"/>
    <mergeCell ref="K139:K148"/>
    <mergeCell ref="L140:L148"/>
    <mergeCell ref="J135:J136"/>
    <mergeCell ref="K135:K136"/>
    <mergeCell ref="L135:L136"/>
    <mergeCell ref="M135:M136"/>
    <mergeCell ref="N135:N136"/>
    <mergeCell ref="O135:O136"/>
    <mergeCell ref="P135:P136"/>
    <mergeCell ref="M5:P5"/>
    <mergeCell ref="M6:P6"/>
    <mergeCell ref="A28:P28"/>
    <mergeCell ref="A29:P29"/>
    <mergeCell ref="A30:P30"/>
    <mergeCell ref="B31:P31"/>
    <mergeCell ref="A32:P32"/>
    <mergeCell ref="B16:B21"/>
    <mergeCell ref="F16:F21"/>
    <mergeCell ref="G16:G21"/>
    <mergeCell ref="H16:H21"/>
    <mergeCell ref="I18:I19"/>
    <mergeCell ref="J18:J19"/>
    <mergeCell ref="K18:K19"/>
    <mergeCell ref="L18:L19"/>
    <mergeCell ref="M18:M19"/>
    <mergeCell ref="N18:N19"/>
    <mergeCell ref="M1:P1"/>
    <mergeCell ref="M2:P2"/>
    <mergeCell ref="M3:P3"/>
    <mergeCell ref="A12:P12"/>
    <mergeCell ref="A13:A14"/>
    <mergeCell ref="B13:B14"/>
    <mergeCell ref="C13:C14"/>
    <mergeCell ref="A8:P8"/>
    <mergeCell ref="A11:P11"/>
    <mergeCell ref="A9:P9"/>
    <mergeCell ref="B10:P10"/>
    <mergeCell ref="D13:D14"/>
    <mergeCell ref="E13:E14"/>
    <mergeCell ref="G13:G14"/>
    <mergeCell ref="H13:H14"/>
    <mergeCell ref="I13:I14"/>
    <mergeCell ref="J13:P13"/>
    <mergeCell ref="O18:O19"/>
    <mergeCell ref="P18:P19"/>
    <mergeCell ref="J22:J26"/>
    <mergeCell ref="K22:K26"/>
    <mergeCell ref="L22:L26"/>
    <mergeCell ref="P23:P26"/>
    <mergeCell ref="A33:P33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P35"/>
    <mergeCell ref="F38:F42"/>
    <mergeCell ref="G38:G42"/>
    <mergeCell ref="H38:H42"/>
    <mergeCell ref="A63:A67"/>
    <mergeCell ref="B63:B67"/>
    <mergeCell ref="D63:D67"/>
    <mergeCell ref="E63:E67"/>
    <mergeCell ref="F63:F67"/>
    <mergeCell ref="G63:G67"/>
    <mergeCell ref="H63:H67"/>
    <mergeCell ref="A43:A47"/>
    <mergeCell ref="B43:B47"/>
    <mergeCell ref="D43:D47"/>
    <mergeCell ref="E43:E47"/>
    <mergeCell ref="F43:F47"/>
    <mergeCell ref="G43:G47"/>
    <mergeCell ref="A38:A42"/>
    <mergeCell ref="B38:B42"/>
    <mergeCell ref="C38:C42"/>
    <mergeCell ref="D38:D42"/>
    <mergeCell ref="E38:E42"/>
    <mergeCell ref="H43:H47"/>
    <mergeCell ref="A48:A52"/>
    <mergeCell ref="B48:B52"/>
    <mergeCell ref="H89:H90"/>
    <mergeCell ref="I89:I90"/>
    <mergeCell ref="J89:P89"/>
    <mergeCell ref="A83:O83"/>
    <mergeCell ref="A84:O84"/>
    <mergeCell ref="A85:O85"/>
    <mergeCell ref="B86:O86"/>
    <mergeCell ref="A87:O87"/>
    <mergeCell ref="F68:F72"/>
    <mergeCell ref="G68:G72"/>
    <mergeCell ref="H68:H72"/>
    <mergeCell ref="A73:A77"/>
    <mergeCell ref="B73:B77"/>
    <mergeCell ref="C73:C77"/>
    <mergeCell ref="D73:D77"/>
    <mergeCell ref="E73:E77"/>
    <mergeCell ref="F73:F77"/>
    <mergeCell ref="G73:G77"/>
    <mergeCell ref="H73:H77"/>
    <mergeCell ref="A68:A72"/>
    <mergeCell ref="B68:B72"/>
    <mergeCell ref="C68:C72"/>
    <mergeCell ref="D68:D72"/>
    <mergeCell ref="E68:E72"/>
    <mergeCell ref="D78:D82"/>
    <mergeCell ref="E78:E82"/>
    <mergeCell ref="F78:F82"/>
    <mergeCell ref="G78:G82"/>
    <mergeCell ref="H78:H82"/>
    <mergeCell ref="A78:A82"/>
    <mergeCell ref="B78:B82"/>
    <mergeCell ref="C78:C82"/>
    <mergeCell ref="F92:F96"/>
    <mergeCell ref="G92:G96"/>
    <mergeCell ref="H92:H96"/>
    <mergeCell ref="A92:A96"/>
    <mergeCell ref="B92:B96"/>
    <mergeCell ref="C92:C96"/>
    <mergeCell ref="D92:D96"/>
    <mergeCell ref="E92:E96"/>
    <mergeCell ref="A88:O88"/>
    <mergeCell ref="A89:A90"/>
    <mergeCell ref="B89:B90"/>
    <mergeCell ref="C89:C90"/>
    <mergeCell ref="D89:D90"/>
    <mergeCell ref="E89:E90"/>
    <mergeCell ref="F89:F90"/>
    <mergeCell ref="G89:G90"/>
    <mergeCell ref="C48:C52"/>
    <mergeCell ref="D48:D52"/>
    <mergeCell ref="E48:E52"/>
    <mergeCell ref="F48:F52"/>
    <mergeCell ref="G48:G52"/>
    <mergeCell ref="H48:H52"/>
    <mergeCell ref="F53:F57"/>
    <mergeCell ref="G53:G57"/>
    <mergeCell ref="H53:H57"/>
    <mergeCell ref="A58:A62"/>
    <mergeCell ref="B58:B62"/>
    <mergeCell ref="C58:C62"/>
    <mergeCell ref="D58:D62"/>
    <mergeCell ref="E58:E62"/>
    <mergeCell ref="F58:F62"/>
    <mergeCell ref="G58:G62"/>
    <mergeCell ref="H58:H62"/>
    <mergeCell ref="A53:A57"/>
    <mergeCell ref="B53:B57"/>
    <mergeCell ref="C53:C57"/>
    <mergeCell ref="D53:D57"/>
    <mergeCell ref="E53:E57"/>
  </mergeCells>
  <pageMargins left="0.7" right="0.7" top="0.75" bottom="0.75" header="0.3" footer="0.3"/>
  <pageSetup paperSize="9" scale="39" orientation="landscape" horizontalDpi="1200" verticalDpi="1200" r:id="rId1"/>
  <rowBreaks count="5" manualBreakCount="5">
    <brk id="26" max="15" man="1"/>
    <brk id="52" max="15" man="1"/>
    <brk id="82" max="15" man="1"/>
    <brk id="122" max="15" man="1"/>
    <brk id="14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Паспорт</vt:lpstr>
      <vt:lpstr>Подпрограмма 1</vt:lpstr>
      <vt:lpstr>Подпрограмма 2</vt:lpstr>
      <vt:lpstr>Приложение 1 к программе</vt:lpstr>
      <vt:lpstr>Паспорт!Область_печати</vt:lpstr>
      <vt:lpstr>'Приложение 1 к программе'!Область_печати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2023-07-05T07:56:44Z</dcterms:modified>
</cp:coreProperties>
</file>